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rcom.sharepoint.com/sites/infraestructuraterceros/Documentos compartidos/Fase 2/8. Implementación_Res_7120/3. Material de divulgación/Publicación micrositio/"/>
    </mc:Choice>
  </mc:AlternateContent>
  <xr:revisionPtr revIDLastSave="366" documentId="13_ncr:1_{B6349380-59C0-4C55-8B2B-1F731D1A72E9}" xr6:coauthVersionLast="47" xr6:coauthVersionMax="47" xr10:uidLastSave="{70094DCC-E534-4F4B-BDC3-252FC9F84EBF}"/>
  <bookViews>
    <workbookView xWindow="-28908" yWindow="-108" windowWidth="29016" windowHeight="15696" xr2:uid="{D4CF0EAD-DA7F-1141-83D0-9336AFF61FB2}"/>
  </bookViews>
  <sheets>
    <sheet name="Inicio" sheetId="5" r:id="rId1"/>
    <sheet name="Tablero de Control" sheetId="4" r:id="rId2"/>
    <sheet name="Parámetros" sheetId="8" r:id="rId3"/>
    <sheet name="Otros" sheetId="12" r:id="rId4"/>
    <sheet name="Cálculos" sheetId="1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2" l="1"/>
  <c r="D21" i="8"/>
  <c r="D22" i="8"/>
  <c r="D23" i="8"/>
  <c r="H21" i="8"/>
  <c r="I21" i="8"/>
  <c r="J21" i="8"/>
  <c r="K21" i="8"/>
  <c r="H22" i="8"/>
  <c r="I22" i="8"/>
  <c r="J22" i="8"/>
  <c r="K22" i="8"/>
  <c r="H23" i="8"/>
  <c r="I23" i="8"/>
  <c r="J23" i="8"/>
  <c r="K23" i="8"/>
  <c r="H20" i="8"/>
  <c r="I20" i="8"/>
  <c r="J20" i="8"/>
  <c r="K20" i="8"/>
  <c r="D20" i="8"/>
  <c r="C22" i="12"/>
  <c r="C23" i="12"/>
  <c r="C21" i="12"/>
  <c r="E21" i="12" s="1"/>
  <c r="E20" i="12"/>
  <c r="E23" i="8" l="1"/>
  <c r="E22" i="8"/>
  <c r="E21" i="8"/>
  <c r="E20" i="8"/>
  <c r="F20" i="8"/>
  <c r="F23" i="8"/>
  <c r="F22" i="8"/>
  <c r="F21" i="8"/>
  <c r="E23" i="12"/>
  <c r="E22" i="12"/>
  <c r="H3" i="11"/>
  <c r="G20" i="8" l="1"/>
  <c r="G21" i="8"/>
  <c r="G23" i="8"/>
  <c r="G22" i="8"/>
  <c r="W43" i="4"/>
  <c r="W40" i="4"/>
  <c r="C30" i="4"/>
  <c r="P32" i="4"/>
  <c r="L35" i="4" l="1"/>
  <c r="L36" i="4"/>
  <c r="L37" i="4"/>
  <c r="L34" i="4"/>
  <c r="F31" i="4"/>
  <c r="C31" i="4"/>
  <c r="D32" i="4"/>
  <c r="E16" i="11" s="1"/>
  <c r="D33" i="4"/>
  <c r="E17" i="11" s="1"/>
  <c r="D31" i="4"/>
  <c r="E15" i="11" s="1"/>
  <c r="I31" i="4"/>
  <c r="I32" i="4"/>
  <c r="I29" i="4"/>
  <c r="L31" i="4"/>
  <c r="L30" i="4"/>
  <c r="L29" i="4"/>
  <c r="D34" i="4"/>
  <c r="C32" i="4"/>
  <c r="C33" i="4"/>
  <c r="C34" i="4"/>
  <c r="I30" i="4"/>
  <c r="J12" i="4"/>
  <c r="F15" i="11" l="1"/>
  <c r="E18" i="11"/>
  <c r="F16" i="11"/>
  <c r="G16" i="11" s="1"/>
  <c r="F17" i="11"/>
  <c r="G17" i="11" s="1"/>
  <c r="I33" i="4"/>
  <c r="F18" i="11" l="1"/>
  <c r="G18" i="11" s="1"/>
  <c r="I17" i="11"/>
  <c r="J17" i="11" s="1"/>
  <c r="H17" i="11"/>
  <c r="K17" i="11" s="1"/>
  <c r="I16" i="11"/>
  <c r="J16" i="11" s="1"/>
  <c r="H16" i="11"/>
  <c r="K16" i="11" s="1"/>
  <c r="I15" i="11"/>
  <c r="J15" i="11" s="1"/>
  <c r="H15" i="11"/>
  <c r="G15" i="11"/>
  <c r="K15" i="11" l="1"/>
  <c r="L15" i="11" s="1"/>
  <c r="M15" i="11" s="1"/>
  <c r="N15" i="11" s="1"/>
  <c r="O15" i="11" s="1"/>
  <c r="I18" i="11"/>
  <c r="J18" i="11" s="1"/>
  <c r="H18" i="11"/>
  <c r="K18" i="11" s="1"/>
  <c r="L17" i="11"/>
  <c r="M17" i="11" s="1"/>
  <c r="N17" i="11" s="1"/>
  <c r="O17" i="11" s="1"/>
  <c r="L16" i="11"/>
  <c r="M16" i="11" s="1"/>
  <c r="N16" i="11" s="1"/>
  <c r="O16" i="11" s="1"/>
  <c r="L18" i="11" l="1"/>
  <c r="M18" i="11" s="1"/>
  <c r="N18" i="11" s="1"/>
  <c r="O18" i="11" s="1"/>
</calcChain>
</file>

<file path=xl/sharedStrings.xml><?xml version="1.0" encoding="utf-8"?>
<sst xmlns="http://schemas.openxmlformats.org/spreadsheetml/2006/main" count="145" uniqueCount="91">
  <si>
    <t xml:space="preserve">Modelo General de Costos </t>
  </si>
  <si>
    <t>Compartición de Infraestructura Pasiva de Otros Sectores</t>
  </si>
  <si>
    <t>PRESENTACIÓN</t>
  </si>
  <si>
    <t>Tablero de Control</t>
  </si>
  <si>
    <t xml:space="preserve">En este tablero el usuario puede modificar los parámetros de control claves, con el propósito de crear los escenarios básicos y las principales opciones del modelo para la aplicación al caso de estudio. Adicionalmente, se podrán realizar ejercicios de sensibilidad para efecto de análisis: (1) cambiar el WACC (en la hoja de parámetros), (2) actualizarlo a precios actualizados, (2) Incluir o no Gastos Indirectos, e (3) Incluir o no impuestos. </t>
  </si>
  <si>
    <t>Modelo Seleccionado</t>
  </si>
  <si>
    <t>Observaciones</t>
  </si>
  <si>
    <t>Escenario 1</t>
  </si>
  <si>
    <t>&lt;&lt;&lt; En esta casilla se selecciona el Modelo a analizar de la lista desplegable</t>
  </si>
  <si>
    <t>Variaciones al Modelo</t>
  </si>
  <si>
    <t>Actualización de Precios</t>
  </si>
  <si>
    <t>Precios COP Original</t>
  </si>
  <si>
    <t>Gastos Indirectos</t>
  </si>
  <si>
    <t>Incluidos G. Indirectos</t>
  </si>
  <si>
    <t>&lt;&lt;&lt; En esta casilla se selecciona si se incluyen los Gastos Indirectos a los análisis o si se eliminan para efectos de cálculo</t>
  </si>
  <si>
    <t>Impuestos</t>
  </si>
  <si>
    <t>Incluido Impuestos</t>
  </si>
  <si>
    <t>&lt;&lt;&lt; En esta casilla se selecciona si se incluyen los Impuestos a los análisis o si se eliminan para efectos de cálculo</t>
  </si>
  <si>
    <t>Parámetros del Modelo Analizado</t>
  </si>
  <si>
    <t>CAPEX</t>
  </si>
  <si>
    <t>OPEX</t>
  </si>
  <si>
    <t>Supuestos</t>
  </si>
  <si>
    <t>Soporte</t>
  </si>
  <si>
    <t>Costo Original</t>
  </si>
  <si>
    <t>Costo Actualizado</t>
  </si>
  <si>
    <t>% Gastos de operación y mantenimiento de redes % s/ Cápex:</t>
  </si>
  <si>
    <t>Administración</t>
  </si>
  <si>
    <t>WACC Sector</t>
  </si>
  <si>
    <t>Imprevistos</t>
  </si>
  <si>
    <t>Impuestos s/utilidades - Renta + Cree -</t>
  </si>
  <si>
    <t>Soporte 1</t>
  </si>
  <si>
    <t>Interventorías</t>
  </si>
  <si>
    <t>Vida Útil Infraestructura</t>
  </si>
  <si>
    <t>Soporte 2</t>
  </si>
  <si>
    <t>Licencias y pólizas</t>
  </si>
  <si>
    <t>Soporte 3</t>
  </si>
  <si>
    <t>% Gastos de indirectos % s/ Gastos de operación:</t>
  </si>
  <si>
    <t>Unidades Disponibles</t>
  </si>
  <si>
    <t>Soporte 4</t>
  </si>
  <si>
    <t>Escenario 2</t>
  </si>
  <si>
    <t>Precios COP Actualización Anual</t>
  </si>
  <si>
    <t>Escenario 3</t>
  </si>
  <si>
    <t>Escenario 4</t>
  </si>
  <si>
    <t>Escenario 5</t>
  </si>
  <si>
    <t>Escenario 6</t>
  </si>
  <si>
    <t>Escenario 7</t>
  </si>
  <si>
    <t>No Incluidos G. Indirectos</t>
  </si>
  <si>
    <t>Escenario 8</t>
  </si>
  <si>
    <t>No Incluido Impuestos</t>
  </si>
  <si>
    <t>Estos parámetros se introducen en función del tipo de infraestructura a modelar y el tipo de aplicación de telecomunicaciones. Deberá obedecer a un diseño ingenieríl de costos.</t>
  </si>
  <si>
    <t>Consolidado Parámetros</t>
  </si>
  <si>
    <t>Escenario</t>
  </si>
  <si>
    <t>Modelo</t>
  </si>
  <si>
    <t xml:space="preserve">Escenario 1 </t>
  </si>
  <si>
    <t>VALOR DE CAPEX</t>
  </si>
  <si>
    <t>Acá se introducen los valores de CAPEX consolidados por cada tipo de soporte</t>
  </si>
  <si>
    <t>Valor CAPEX  Actualizado (AÑO)</t>
  </si>
  <si>
    <t>Gastos Directos</t>
  </si>
  <si>
    <t>Introducir porcentaje de Gastos de O&amp;M/CAPEX</t>
  </si>
  <si>
    <t>Se introducen los parámetros de Gastos Indirectos en caso que se decidan aplicar dado cada sector.</t>
  </si>
  <si>
    <t>Licencias y pólizas de seguros</t>
  </si>
  <si>
    <t>WACC ANUAL</t>
  </si>
  <si>
    <t>Wacc del Sector</t>
  </si>
  <si>
    <t xml:space="preserve">Impuestos s/utilidades - Renta + Cree </t>
  </si>
  <si>
    <t>% de Impuestos</t>
  </si>
  <si>
    <t>Vida útil del soporte</t>
  </si>
  <si>
    <t>Unidades Disponibles de Compartición</t>
  </si>
  <si>
    <t>Unidades disponibles de compartición dependiento del tipo de infaestructura y de la aplicación de telecomunicaciones</t>
  </si>
  <si>
    <t xml:space="preserve">Observaciones </t>
  </si>
  <si>
    <t xml:space="preserve">Insertar observación sobre parámetros seleccionados </t>
  </si>
  <si>
    <t>Otros Parámetros</t>
  </si>
  <si>
    <t>En el momento de aplicación, actualizar con IPP 2022 en adelante, dependiendo el año de análisis.</t>
  </si>
  <si>
    <t>Resultados</t>
  </si>
  <si>
    <t>Cálculos</t>
  </si>
  <si>
    <t>Soporte de Compartición de Infraestructura</t>
  </si>
  <si>
    <t xml:space="preserve">En este tablero se reflejan los cálculos estimados de la compartición, utilizando los supuestos seleccionados y que arroja el resultado de valor anualizado (estimado por WACC) y la aproximación lineal del valor mensual de compartición.
</t>
  </si>
  <si>
    <t>Soportes</t>
  </si>
  <si>
    <t>Costo Promedio Poste por Unidad</t>
  </si>
  <si>
    <t>CAPEX x Unidad</t>
  </si>
  <si>
    <t>Total CAPEX  Anualidad</t>
  </si>
  <si>
    <t>Depreciación</t>
  </si>
  <si>
    <t>OPEX Gastos Directos Anuales</t>
  </si>
  <si>
    <t>Gastos Indirectos Anuales</t>
  </si>
  <si>
    <t>Impuestos Anuales</t>
  </si>
  <si>
    <t>Total OPEX Anual</t>
  </si>
  <si>
    <t>TOTAL                                                                 CAPEX + OPEX                                                      ANUAL</t>
  </si>
  <si>
    <t>VPN</t>
  </si>
  <si>
    <t>TOTAL                           MENSUAL  (Lineal)</t>
  </si>
  <si>
    <t>&lt;&lt;&lt; En esta casilla se selecciona si se presentan los precios al año que se elaboró o sí se actualizan los precios. Si se utilizan valores del mismo año, esta variación no aplica.</t>
  </si>
  <si>
    <t>Indice de Precios al Productor - IPP
índice de Oferta Interna</t>
  </si>
  <si>
    <t>La Comisión de Regulación de Comunicaciones (CRC) adelantó una revisión de las condiciones de compartición de infraestructura de otros sectores para la prestación de servicios de telecomunicaciones. Este proceso de revisión inició en el año 2019 con un análisis de aspectos puntuales asociados a la compartición de elementos de infraestructura, enfocado en el Sector Eléctrico, el cual a partir de la expedición de la Resolución CRC 7120 de 2023 se amplió a otros sectores con infraestructura susceptible de compartición para la prestación de los referidos servicios.
Considerando lo anterior, la CRC describe un Modelo General de Compartición de Infraestructura, que de forma conceptual puede ser aplicado a cualquier sector que tenga infraestructuras susceptibles de compartición con la siguiente estructura conceptual.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</si>
</sst>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 #,##0.00_-;\-&quot;$&quot;\ * #,##0.00_-;_-&quot;$&quot;\ * &quot;-&quot;??_-;_-@_-"/>
    <numFmt numFmtId="164" formatCode="_-&quot;$&quot;* #,##0_-;\-&quot;$&quot;* #,##0_-;_-&quot;$&quot;* &quot;-&quot;_-;_-@_-"/>
    <numFmt numFmtId="165" formatCode="_-&quot;$&quot;* #,##0.00_-;\-&quot;$&quot;* #,##0.00_-;_-&quot;$&quot;* &quot;-&quot;??_-;_-@_-"/>
    <numFmt numFmtId="166" formatCode="_-&quot;$&quot;* #,##0.00_-;\-&quot;$&quot;* #,##0.00_-;_-&quot;$&quot;* &quot;-&quot;_-;_-@_-"/>
    <numFmt numFmtId="167" formatCode="_(&quot;$&quot;* #,##0_);_(&quot;$&quot;* \(#,##0\);_(&quot;$&quot;* &quot;-&quot;??_);_(@_)"/>
    <numFmt numFmtId="168" formatCode="_-* #,##0.00_-;\-* #,##0.00_-;_-* &quot;-&quot;_-;_-@_-"/>
    <numFmt numFmtId="169" formatCode="0.000000"/>
  </numFmts>
  <fonts count="51">
    <font>
      <sz val="10"/>
      <name val="Arial"/>
      <family val="2"/>
    </font>
    <font>
      <sz val="12"/>
      <color theme="1"/>
      <name val="Calibri"/>
      <family val="2"/>
      <scheme val="minor"/>
    </font>
    <font>
      <sz val="12"/>
      <color theme="1"/>
      <name val="Calibri"/>
      <family val="2"/>
      <scheme val="minor"/>
    </font>
    <font>
      <sz val="10"/>
      <name val="Arial"/>
      <family val="2"/>
    </font>
    <font>
      <b/>
      <sz val="16"/>
      <name val="Arial"/>
      <family val="2"/>
    </font>
    <font>
      <sz val="11"/>
      <color theme="1" tint="0.499984740745262"/>
      <name val="Arial"/>
      <family val="2"/>
    </font>
    <font>
      <b/>
      <sz val="11"/>
      <color theme="5" tint="0.79998168889431442"/>
      <name val="Arial"/>
      <family val="2"/>
    </font>
    <font>
      <sz val="9.5"/>
      <color indexed="8"/>
      <name val="Arial Narrow"/>
      <family val="2"/>
    </font>
    <font>
      <b/>
      <sz val="10"/>
      <name val="Arial"/>
      <family val="2"/>
    </font>
    <font>
      <sz val="8"/>
      <name val="Arial"/>
      <family val="2"/>
    </font>
    <font>
      <sz val="12"/>
      <color theme="1"/>
      <name val="Arial"/>
      <family val="2"/>
    </font>
    <font>
      <sz val="72"/>
      <color rgb="FF00B050"/>
      <name val="Arial"/>
      <family val="2"/>
    </font>
    <font>
      <i/>
      <sz val="16"/>
      <color theme="1"/>
      <name val="Arial"/>
      <family val="2"/>
    </font>
    <font>
      <b/>
      <sz val="18"/>
      <color theme="0"/>
      <name val="Arial"/>
      <family val="2"/>
    </font>
    <font>
      <b/>
      <sz val="16"/>
      <color theme="1"/>
      <name val="Arial"/>
      <family val="2"/>
    </font>
    <font>
      <b/>
      <sz val="10"/>
      <color theme="0"/>
      <name val="Arial"/>
      <family val="2"/>
    </font>
    <font>
      <sz val="12"/>
      <color rgb="FFFFFF00"/>
      <name val="Arial"/>
      <family val="2"/>
    </font>
    <font>
      <b/>
      <sz val="14"/>
      <color theme="1"/>
      <name val="Arial"/>
      <family val="2"/>
    </font>
    <font>
      <b/>
      <sz val="12"/>
      <color theme="1"/>
      <name val="Arial"/>
      <family val="2"/>
    </font>
    <font>
      <i/>
      <sz val="9"/>
      <color theme="1"/>
      <name val="Arial"/>
      <family val="2"/>
    </font>
    <font>
      <b/>
      <sz val="10"/>
      <color theme="1"/>
      <name val="Arial"/>
      <family val="2"/>
    </font>
    <font>
      <sz val="14"/>
      <color theme="1"/>
      <name val="Arial"/>
      <family val="2"/>
    </font>
    <font>
      <i/>
      <sz val="12"/>
      <color theme="1" tint="0.499984740745262"/>
      <name val="Arial"/>
      <family val="2"/>
    </font>
    <font>
      <b/>
      <i/>
      <sz val="12"/>
      <color theme="1" tint="0.499984740745262"/>
      <name val="Arial"/>
      <family val="2"/>
    </font>
    <font>
      <sz val="12"/>
      <color rgb="FF00B050"/>
      <name val="Arial"/>
      <family val="2"/>
    </font>
    <font>
      <sz val="10"/>
      <color theme="1"/>
      <name val="Arial"/>
      <family val="2"/>
    </font>
    <font>
      <b/>
      <sz val="16"/>
      <color theme="0"/>
      <name val="Arial"/>
      <family val="2"/>
    </font>
    <font>
      <sz val="9"/>
      <name val="Arial"/>
      <family val="2"/>
    </font>
    <font>
      <i/>
      <sz val="9"/>
      <name val="Arial"/>
      <family val="2"/>
    </font>
    <font>
      <sz val="11"/>
      <color rgb="FFFFFF00"/>
      <name val="Arial"/>
      <family val="2"/>
    </font>
    <font>
      <sz val="11"/>
      <color theme="1"/>
      <name val="Arial"/>
      <family val="2"/>
    </font>
    <font>
      <sz val="12"/>
      <name val="Arial"/>
      <family val="2"/>
    </font>
    <font>
      <b/>
      <sz val="12"/>
      <name val="Arial"/>
      <family val="2"/>
    </font>
    <font>
      <sz val="9"/>
      <color theme="1"/>
      <name val="Arial"/>
      <family val="2"/>
    </font>
    <font>
      <i/>
      <sz val="10"/>
      <color theme="1"/>
      <name val="Arial"/>
      <family val="2"/>
    </font>
    <font>
      <b/>
      <i/>
      <sz val="10"/>
      <color theme="1"/>
      <name val="Arial"/>
      <family val="2"/>
    </font>
    <font>
      <i/>
      <sz val="12"/>
      <color theme="1"/>
      <name val="Arial"/>
      <family val="2"/>
    </font>
    <font>
      <b/>
      <sz val="10"/>
      <color theme="1"/>
      <name val="Calibri"/>
      <family val="2"/>
      <scheme val="minor"/>
    </font>
    <font>
      <sz val="10"/>
      <color theme="1"/>
      <name val="Calibri"/>
      <family val="2"/>
      <scheme val="minor"/>
    </font>
    <font>
      <b/>
      <sz val="16"/>
      <color rgb="FFFF0000"/>
      <name val="Arial"/>
      <family val="2"/>
    </font>
    <font>
      <b/>
      <sz val="9"/>
      <name val="Arial"/>
      <family val="2"/>
    </font>
    <font>
      <b/>
      <sz val="9"/>
      <color theme="1"/>
      <name val="Calibri"/>
      <family val="2"/>
      <scheme val="minor"/>
    </font>
    <font>
      <sz val="9"/>
      <color theme="1"/>
      <name val="Calibri"/>
      <family val="2"/>
      <scheme val="minor"/>
    </font>
    <font>
      <b/>
      <sz val="9"/>
      <name val="Calibri"/>
      <family val="2"/>
    </font>
    <font>
      <b/>
      <sz val="9"/>
      <name val="Calibri (Cuerpo)"/>
    </font>
    <font>
      <b/>
      <sz val="9"/>
      <color rgb="FF000000"/>
      <name val="Calibri (Cuerpo)"/>
    </font>
    <font>
      <b/>
      <i/>
      <sz val="9"/>
      <color rgb="FF008000"/>
      <name val="Calibri"/>
      <family val="2"/>
    </font>
    <font>
      <sz val="9"/>
      <name val="Calibri"/>
      <family val="2"/>
    </font>
    <font>
      <sz val="9"/>
      <color rgb="FF000000"/>
      <name val="Calibri"/>
      <family val="2"/>
    </font>
    <font>
      <b/>
      <sz val="9"/>
      <color rgb="FF000000"/>
      <name val="Calibri"/>
      <family val="2"/>
    </font>
    <font>
      <sz val="9"/>
      <name val="Segoe UI"/>
      <family val="2"/>
    </font>
  </fonts>
  <fills count="2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CB4B50"/>
        <bgColor indexed="64"/>
      </patternFill>
    </fill>
    <fill>
      <patternFill patternType="solid">
        <fgColor indexed="47"/>
        <bgColor indexed="64"/>
      </patternFill>
    </fill>
    <fill>
      <patternFill patternType="solid">
        <fgColor rgb="FFFF000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rgb="FF558736"/>
        <bgColor indexed="64"/>
      </patternFill>
    </fill>
    <fill>
      <patternFill patternType="solid">
        <fgColor rgb="FF68A242"/>
        <bgColor indexed="64"/>
      </patternFill>
    </fill>
    <fill>
      <patternFill patternType="solid">
        <fgColor rgb="FF90BB7A"/>
        <bgColor indexed="64"/>
      </patternFill>
    </fill>
    <fill>
      <patternFill patternType="solid">
        <fgColor rgb="FFBFD5B4"/>
        <bgColor indexed="64"/>
      </patternFill>
    </fill>
    <fill>
      <patternFill patternType="solid">
        <fgColor theme="5"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9">
    <xf numFmtId="0" fontId="0" fillId="0" borderId="0"/>
    <xf numFmtId="164" fontId="3" fillId="0" borderId="0" applyFont="0" applyFill="0" applyBorder="0" applyAlignment="0" applyProtection="0"/>
    <xf numFmtId="0" fontId="2"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1"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cellStyleXfs>
  <cellXfs count="175">
    <xf numFmtId="0" fontId="0" fillId="0" borderId="0" xfId="0"/>
    <xf numFmtId="0" fontId="4" fillId="2" borderId="0" xfId="0" applyFont="1" applyFill="1"/>
    <xf numFmtId="0" fontId="0" fillId="2" borderId="0" xfId="0" applyFill="1"/>
    <xf numFmtId="0" fontId="5" fillId="2" borderId="0" xfId="0" applyFont="1" applyFill="1"/>
    <xf numFmtId="0" fontId="6" fillId="11" borderId="0" xfId="0" applyFont="1" applyFill="1"/>
    <xf numFmtId="0" fontId="6" fillId="2" borderId="0" xfId="0" applyFont="1" applyFill="1"/>
    <xf numFmtId="0" fontId="7" fillId="2" borderId="0" xfId="0" applyFont="1" applyFill="1" applyAlignment="1">
      <alignment vertical="top" wrapText="1"/>
    </xf>
    <xf numFmtId="0" fontId="10" fillId="2" borderId="0" xfId="2" applyFont="1" applyFill="1" applyAlignment="1">
      <alignment horizontal="center" vertical="center"/>
    </xf>
    <xf numFmtId="0" fontId="10" fillId="2" borderId="0" xfId="2" applyFont="1" applyFill="1" applyAlignment="1">
      <alignment horizontal="center" vertical="center" wrapText="1"/>
    </xf>
    <xf numFmtId="0" fontId="3" fillId="2" borderId="0" xfId="0" applyFont="1" applyFill="1"/>
    <xf numFmtId="0" fontId="10" fillId="0" borderId="0" xfId="2" applyFont="1" applyAlignment="1">
      <alignment horizontal="center" vertical="center"/>
    </xf>
    <xf numFmtId="0" fontId="10" fillId="2" borderId="0" xfId="2" applyFont="1" applyFill="1" applyAlignment="1">
      <alignment horizontal="left" vertical="center"/>
    </xf>
    <xf numFmtId="0" fontId="12" fillId="2" borderId="0" xfId="2" applyFont="1" applyFill="1" applyAlignment="1">
      <alignment horizontal="left" vertical="top" wrapText="1"/>
    </xf>
    <xf numFmtId="0" fontId="14" fillId="2" borderId="0" xfId="2" applyFont="1" applyFill="1" applyAlignment="1">
      <alignment horizontal="left" vertical="center"/>
    </xf>
    <xf numFmtId="0" fontId="10" fillId="2" borderId="0" xfId="2" applyFont="1" applyFill="1" applyAlignment="1">
      <alignment horizontal="right" vertical="center"/>
    </xf>
    <xf numFmtId="164" fontId="14" fillId="2" borderId="0" xfId="1" applyFont="1" applyFill="1" applyBorder="1" applyAlignment="1">
      <alignment horizontal="center" vertical="center"/>
    </xf>
    <xf numFmtId="0" fontId="21" fillId="2" borderId="0" xfId="2" applyFont="1" applyFill="1" applyAlignment="1">
      <alignment horizontal="center" vertical="center" wrapText="1"/>
    </xf>
    <xf numFmtId="164" fontId="17" fillId="2" borderId="0" xfId="2" applyNumberFormat="1" applyFont="1" applyFill="1" applyAlignment="1">
      <alignment horizontal="center" vertical="center"/>
    </xf>
    <xf numFmtId="166" fontId="10" fillId="2" borderId="0" xfId="1" applyNumberFormat="1" applyFont="1" applyFill="1" applyBorder="1" applyAlignment="1">
      <alignment horizontal="center" vertical="center"/>
    </xf>
    <xf numFmtId="166" fontId="10" fillId="2" borderId="0" xfId="1" applyNumberFormat="1" applyFont="1" applyFill="1" applyBorder="1" applyAlignment="1">
      <alignment horizontal="center" vertical="center" wrapText="1"/>
    </xf>
    <xf numFmtId="166" fontId="10" fillId="2" borderId="0" xfId="2" applyNumberFormat="1" applyFont="1" applyFill="1" applyAlignment="1">
      <alignment horizontal="center" vertical="center"/>
    </xf>
    <xf numFmtId="164" fontId="10" fillId="2" borderId="0" xfId="1" applyFont="1" applyFill="1" applyBorder="1" applyAlignment="1">
      <alignment horizontal="center" vertical="center"/>
    </xf>
    <xf numFmtId="0" fontId="20" fillId="7" borderId="1" xfId="2" applyFont="1" applyFill="1" applyBorder="1" applyAlignment="1">
      <alignment horizontal="center" vertical="center" wrapText="1"/>
    </xf>
    <xf numFmtId="0" fontId="18" fillId="2" borderId="0" xfId="2" applyFont="1" applyFill="1" applyAlignment="1">
      <alignment horizontal="center" vertical="center" wrapText="1"/>
    </xf>
    <xf numFmtId="0" fontId="10" fillId="0" borderId="0" xfId="2" applyFont="1" applyAlignment="1">
      <alignment horizontal="center" vertical="center" wrapText="1"/>
    </xf>
    <xf numFmtId="0" fontId="10" fillId="15" borderId="0" xfId="2" applyFont="1" applyFill="1" applyAlignment="1">
      <alignment horizontal="center" vertical="center"/>
    </xf>
    <xf numFmtId="0" fontId="12" fillId="15" borderId="0" xfId="2" applyFont="1" applyFill="1" applyAlignment="1">
      <alignment horizontal="left" vertical="top" wrapText="1"/>
    </xf>
    <xf numFmtId="0" fontId="22" fillId="2" borderId="0" xfId="2" applyFont="1" applyFill="1" applyAlignment="1">
      <alignment horizontal="center" vertical="center"/>
    </xf>
    <xf numFmtId="0" fontId="22" fillId="2" borderId="0" xfId="2" applyFont="1" applyFill="1" applyAlignment="1">
      <alignment horizontal="center" vertical="center" wrapText="1"/>
    </xf>
    <xf numFmtId="0" fontId="24" fillId="2" borderId="0" xfId="2" applyFont="1" applyFill="1" applyAlignment="1">
      <alignment horizontal="center" vertical="center"/>
    </xf>
    <xf numFmtId="0" fontId="12" fillId="2" borderId="0" xfId="2" applyFont="1" applyFill="1" applyAlignment="1">
      <alignment vertical="top" wrapText="1"/>
    </xf>
    <xf numFmtId="0" fontId="10" fillId="2" borderId="4" xfId="2" applyFont="1" applyFill="1" applyBorder="1" applyAlignment="1">
      <alignment horizontal="center" vertical="center" wrapText="1"/>
    </xf>
    <xf numFmtId="0" fontId="10" fillId="2" borderId="4" xfId="2" applyFont="1" applyFill="1" applyBorder="1" applyAlignment="1">
      <alignment horizontal="center" vertical="center"/>
    </xf>
    <xf numFmtId="0" fontId="28" fillId="6" borderId="0" xfId="0" applyFont="1" applyFill="1" applyAlignment="1">
      <alignment vertical="top" wrapText="1"/>
    </xf>
    <xf numFmtId="0" fontId="12" fillId="6" borderId="0" xfId="2" applyFont="1" applyFill="1" applyAlignment="1">
      <alignment vertical="top" wrapText="1"/>
    </xf>
    <xf numFmtId="0" fontId="28" fillId="2" borderId="0" xfId="0" applyFont="1" applyFill="1" applyAlignment="1">
      <alignment vertical="top" wrapText="1"/>
    </xf>
    <xf numFmtId="0" fontId="28" fillId="6" borderId="0" xfId="0" applyFont="1" applyFill="1" applyAlignment="1">
      <alignment vertical="top"/>
    </xf>
    <xf numFmtId="0" fontId="10" fillId="6" borderId="0" xfId="2" applyFont="1" applyFill="1" applyAlignment="1">
      <alignment horizontal="center" vertical="center" wrapText="1"/>
    </xf>
    <xf numFmtId="0" fontId="24" fillId="6" borderId="0" xfId="2" applyFont="1" applyFill="1" applyAlignment="1">
      <alignment horizontal="center" vertical="center"/>
    </xf>
    <xf numFmtId="0" fontId="12" fillId="6" borderId="0" xfId="2" applyFont="1" applyFill="1" applyAlignment="1">
      <alignment horizontal="left" vertical="top" wrapText="1"/>
    </xf>
    <xf numFmtId="0" fontId="29" fillId="13" borderId="0" xfId="2" applyFont="1" applyFill="1" applyAlignment="1">
      <alignment horizontal="center" vertical="center"/>
    </xf>
    <xf numFmtId="0" fontId="30" fillId="2" borderId="0" xfId="2" applyFont="1" applyFill="1" applyAlignment="1">
      <alignment horizontal="center" vertical="center"/>
    </xf>
    <xf numFmtId="0" fontId="25" fillId="7" borderId="7" xfId="2" applyFont="1" applyFill="1" applyBorder="1" applyAlignment="1">
      <alignment horizontal="center" vertical="center"/>
    </xf>
    <xf numFmtId="0" fontId="32" fillId="9" borderId="2" xfId="2" applyFont="1" applyFill="1" applyBorder="1" applyAlignment="1">
      <alignment horizontal="center" vertical="center"/>
    </xf>
    <xf numFmtId="0" fontId="32" fillId="9" borderId="2" xfId="2" applyFont="1" applyFill="1" applyBorder="1" applyAlignment="1">
      <alignment horizontal="center" vertical="center" wrapText="1"/>
    </xf>
    <xf numFmtId="0" fontId="31" fillId="9" borderId="7" xfId="2" applyFont="1" applyFill="1" applyBorder="1" applyAlignment="1">
      <alignment horizontal="center" vertical="center"/>
    </xf>
    <xf numFmtId="0" fontId="31" fillId="9" borderId="7" xfId="2" applyFont="1" applyFill="1" applyBorder="1" applyAlignment="1">
      <alignment horizontal="center" vertical="center" wrapText="1"/>
    </xf>
    <xf numFmtId="0" fontId="3" fillId="9" borderId="7" xfId="2" applyFont="1" applyFill="1" applyBorder="1" applyAlignment="1">
      <alignment horizontal="center" vertical="center" wrapText="1"/>
    </xf>
    <xf numFmtId="0" fontId="18" fillId="9" borderId="1" xfId="2" applyFont="1" applyFill="1" applyBorder="1" applyAlignment="1">
      <alignment horizontal="center" vertical="center"/>
    </xf>
    <xf numFmtId="0" fontId="23" fillId="2" borderId="0" xfId="2" applyFont="1" applyFill="1" applyAlignment="1">
      <alignment vertical="center"/>
    </xf>
    <xf numFmtId="0" fontId="10" fillId="2" borderId="0" xfId="2" applyFont="1" applyFill="1" applyAlignment="1">
      <alignment vertical="center"/>
    </xf>
    <xf numFmtId="0" fontId="34" fillId="9" borderId="1" xfId="2" applyFont="1" applyFill="1" applyBorder="1" applyAlignment="1">
      <alignment horizontal="left" vertical="center" wrapText="1"/>
    </xf>
    <xf numFmtId="0" fontId="34" fillId="9" borderId="1" xfId="2" applyFont="1" applyFill="1" applyBorder="1" applyAlignment="1">
      <alignment horizontal="left" vertical="top" wrapText="1"/>
    </xf>
    <xf numFmtId="0" fontId="22" fillId="2" borderId="0" xfId="2" applyFont="1" applyFill="1" applyAlignment="1">
      <alignment horizontal="left" vertical="center"/>
    </xf>
    <xf numFmtId="10" fontId="18" fillId="7" borderId="1" xfId="3" applyNumberFormat="1" applyFont="1" applyFill="1" applyBorder="1" applyAlignment="1">
      <alignment horizontal="center" vertical="center"/>
    </xf>
    <xf numFmtId="41" fontId="18" fillId="7" borderId="1" xfId="6" applyFont="1" applyFill="1" applyBorder="1" applyAlignment="1">
      <alignment horizontal="center" vertical="center"/>
    </xf>
    <xf numFmtId="10" fontId="36" fillId="7" borderId="1" xfId="3" applyNumberFormat="1" applyFont="1" applyFill="1" applyBorder="1" applyAlignment="1">
      <alignment horizontal="center" vertical="center"/>
    </xf>
    <xf numFmtId="164" fontId="20" fillId="7" borderId="7" xfId="2" applyNumberFormat="1" applyFont="1" applyFill="1" applyBorder="1" applyAlignment="1">
      <alignment horizontal="center" vertical="center"/>
    </xf>
    <xf numFmtId="168" fontId="18" fillId="7" borderId="1" xfId="6" applyNumberFormat="1" applyFont="1" applyFill="1" applyBorder="1" applyAlignment="1">
      <alignment vertical="center"/>
    </xf>
    <xf numFmtId="0" fontId="18" fillId="2" borderId="0" xfId="2" applyFont="1" applyFill="1" applyAlignment="1">
      <alignment horizontal="right" vertical="center"/>
    </xf>
    <xf numFmtId="0" fontId="9" fillId="2" borderId="0" xfId="0" applyFont="1" applyFill="1" applyAlignment="1">
      <alignment horizontal="center" vertical="center"/>
    </xf>
    <xf numFmtId="0" fontId="9" fillId="2" borderId="0" xfId="0" applyFont="1" applyFill="1" applyAlignment="1">
      <alignment horizontal="right" vertical="center"/>
    </xf>
    <xf numFmtId="0" fontId="8" fillId="6" borderId="1" xfId="0" applyFont="1" applyFill="1" applyBorder="1" applyAlignment="1">
      <alignment horizontal="center" vertical="center" wrapText="1"/>
    </xf>
    <xf numFmtId="0" fontId="15" fillId="5" borderId="1" xfId="2" applyFont="1" applyFill="1" applyBorder="1" applyAlignment="1">
      <alignment horizontal="center" vertical="center" wrapText="1"/>
    </xf>
    <xf numFmtId="0" fontId="20" fillId="7" borderId="1" xfId="2" applyFont="1" applyFill="1" applyBorder="1" applyAlignment="1">
      <alignment horizontal="center" vertical="center"/>
    </xf>
    <xf numFmtId="0" fontId="25" fillId="2" borderId="1" xfId="2" applyFont="1" applyFill="1" applyBorder="1" applyAlignment="1">
      <alignment horizontal="center" vertical="center"/>
    </xf>
    <xf numFmtId="166" fontId="25" fillId="2" borderId="1" xfId="1" applyNumberFormat="1" applyFont="1" applyFill="1" applyBorder="1" applyAlignment="1">
      <alignment horizontal="center" vertical="center"/>
    </xf>
    <xf numFmtId="166" fontId="25" fillId="2" borderId="1" xfId="1" applyNumberFormat="1" applyFont="1" applyFill="1" applyBorder="1" applyAlignment="1">
      <alignment horizontal="center" vertical="center" wrapText="1"/>
    </xf>
    <xf numFmtId="166" fontId="25" fillId="2" borderId="1" xfId="2" applyNumberFormat="1" applyFont="1" applyFill="1" applyBorder="1" applyAlignment="1">
      <alignment horizontal="center" vertical="center"/>
    </xf>
    <xf numFmtId="164" fontId="20" fillId="2" borderId="1" xfId="1" applyFont="1" applyFill="1" applyBorder="1" applyAlignment="1">
      <alignment horizontal="center" vertical="center"/>
    </xf>
    <xf numFmtId="0" fontId="40" fillId="2" borderId="0" xfId="0" applyFont="1" applyFill="1" applyAlignment="1">
      <alignment horizontal="right" vertical="center" wrapText="1"/>
    </xf>
    <xf numFmtId="0" fontId="27" fillId="2" borderId="0" xfId="0" applyFont="1" applyFill="1" applyAlignment="1">
      <alignment horizontal="center" vertical="center"/>
    </xf>
    <xf numFmtId="0" fontId="40" fillId="2" borderId="0" xfId="0" applyFont="1" applyFill="1" applyAlignment="1">
      <alignment horizontal="center" vertical="center"/>
    </xf>
    <xf numFmtId="0" fontId="41" fillId="2" borderId="0" xfId="2" applyFont="1" applyFill="1" applyAlignment="1">
      <alignment horizontal="center" vertical="center" wrapText="1"/>
    </xf>
    <xf numFmtId="0" fontId="27" fillId="2" borderId="0" xfId="0" applyFont="1" applyFill="1" applyAlignment="1">
      <alignment horizontal="right" vertical="center" wrapText="1"/>
    </xf>
    <xf numFmtId="0" fontId="41" fillId="4" borderId="0" xfId="2" applyFont="1" applyFill="1" applyAlignment="1">
      <alignment horizontal="right" vertical="center"/>
    </xf>
    <xf numFmtId="0" fontId="27" fillId="4" borderId="0" xfId="0" applyFont="1" applyFill="1" applyAlignment="1">
      <alignment horizontal="center" vertical="center"/>
    </xf>
    <xf numFmtId="0" fontId="41" fillId="4" borderId="0" xfId="2" applyFont="1" applyFill="1" applyAlignment="1">
      <alignment horizontal="center" vertical="center" wrapText="1"/>
    </xf>
    <xf numFmtId="0" fontId="42" fillId="4" borderId="0" xfId="2" applyFont="1" applyFill="1" applyAlignment="1">
      <alignment horizontal="right" vertical="center"/>
    </xf>
    <xf numFmtId="167" fontId="42" fillId="4" borderId="0" xfId="5" applyNumberFormat="1" applyFont="1" applyFill="1" applyBorder="1" applyAlignment="1">
      <alignment horizontal="center" vertical="center" wrapText="1"/>
    </xf>
    <xf numFmtId="167" fontId="42" fillId="2" borderId="0" xfId="5" applyNumberFormat="1" applyFont="1" applyFill="1" applyBorder="1" applyAlignment="1">
      <alignment horizontal="center" vertical="center" wrapText="1"/>
    </xf>
    <xf numFmtId="0" fontId="42" fillId="2" borderId="0" xfId="2" applyFont="1" applyFill="1" applyAlignment="1">
      <alignment horizontal="right" vertical="center"/>
    </xf>
    <xf numFmtId="41" fontId="42" fillId="2" borderId="0" xfId="6" applyFont="1" applyFill="1" applyBorder="1" applyAlignment="1">
      <alignment horizontal="center" vertical="center" wrapText="1"/>
    </xf>
    <xf numFmtId="0" fontId="43" fillId="14" borderId="0" xfId="0" applyFont="1" applyFill="1" applyAlignment="1">
      <alignment horizontal="right" vertical="center" wrapText="1"/>
    </xf>
    <xf numFmtId="0" fontId="43" fillId="14" borderId="0" xfId="0" applyFont="1" applyFill="1" applyAlignment="1">
      <alignment horizontal="center" vertical="center"/>
    </xf>
    <xf numFmtId="0" fontId="44" fillId="14" borderId="0" xfId="0" applyFont="1" applyFill="1" applyAlignment="1">
      <alignment horizontal="right" vertical="center" wrapText="1"/>
    </xf>
    <xf numFmtId="0" fontId="44" fillId="14" borderId="0" xfId="0" applyFont="1" applyFill="1" applyAlignment="1">
      <alignment horizontal="center" vertical="center"/>
    </xf>
    <xf numFmtId="10" fontId="45" fillId="14" borderId="0" xfId="0" applyNumberFormat="1" applyFont="1" applyFill="1" applyAlignment="1">
      <alignment horizontal="center" vertical="center"/>
    </xf>
    <xf numFmtId="0" fontId="46" fillId="2" borderId="0" xfId="0" applyFont="1" applyFill="1" applyAlignment="1">
      <alignment horizontal="right" vertical="center" wrapText="1"/>
    </xf>
    <xf numFmtId="0" fontId="46" fillId="2" borderId="0" xfId="0" applyFont="1" applyFill="1" applyAlignment="1">
      <alignment horizontal="center" vertical="center"/>
    </xf>
    <xf numFmtId="0" fontId="47" fillId="2" borderId="0" xfId="0" applyFont="1" applyFill="1" applyAlignment="1">
      <alignment horizontal="center" vertical="center"/>
    </xf>
    <xf numFmtId="0" fontId="43" fillId="3" borderId="0" xfId="0" applyFont="1" applyFill="1" applyAlignment="1">
      <alignment horizontal="right" vertical="center" wrapText="1"/>
    </xf>
    <xf numFmtId="0" fontId="43" fillId="3" borderId="0" xfId="0" applyFont="1" applyFill="1" applyAlignment="1">
      <alignment horizontal="center" vertical="center"/>
    </xf>
    <xf numFmtId="0" fontId="47" fillId="3" borderId="0" xfId="0" applyFont="1" applyFill="1" applyAlignment="1">
      <alignment horizontal="right" vertical="center" wrapText="1"/>
    </xf>
    <xf numFmtId="0" fontId="47" fillId="3" borderId="0" xfId="0" applyFont="1" applyFill="1" applyAlignment="1">
      <alignment horizontal="center" vertical="center"/>
    </xf>
    <xf numFmtId="10" fontId="48" fillId="3" borderId="0" xfId="0" applyNumberFormat="1" applyFont="1" applyFill="1" applyAlignment="1">
      <alignment horizontal="center" vertical="center"/>
    </xf>
    <xf numFmtId="10" fontId="45" fillId="3" borderId="0" xfId="0" applyNumberFormat="1" applyFont="1" applyFill="1" applyAlignment="1">
      <alignment horizontal="center" vertical="center"/>
    </xf>
    <xf numFmtId="0" fontId="44" fillId="3" borderId="0" xfId="0" applyFont="1" applyFill="1" applyAlignment="1">
      <alignment horizontal="right" vertical="center" wrapText="1"/>
    </xf>
    <xf numFmtId="0" fontId="44" fillId="3" borderId="0" xfId="0" applyFont="1" applyFill="1" applyAlignment="1">
      <alignment horizontal="center" vertical="center"/>
    </xf>
    <xf numFmtId="0" fontId="48" fillId="2" borderId="0" xfId="0" applyFont="1" applyFill="1" applyAlignment="1">
      <alignment horizontal="right" vertical="center" wrapText="1"/>
    </xf>
    <xf numFmtId="0" fontId="48" fillId="2" borderId="0" xfId="0" applyFont="1" applyFill="1" applyAlignment="1">
      <alignment horizontal="center" vertical="center"/>
    </xf>
    <xf numFmtId="0" fontId="48" fillId="2" borderId="0" xfId="0" applyFont="1" applyFill="1" applyAlignment="1">
      <alignment horizontal="center" vertical="center" wrapText="1"/>
    </xf>
    <xf numFmtId="0" fontId="43" fillId="2" borderId="0" xfId="0" applyFont="1" applyFill="1" applyAlignment="1">
      <alignment horizontal="center" vertical="center"/>
    </xf>
    <xf numFmtId="0" fontId="43" fillId="7" borderId="0" xfId="0" applyFont="1" applyFill="1" applyAlignment="1">
      <alignment horizontal="right" vertical="center" wrapText="1"/>
    </xf>
    <xf numFmtId="0" fontId="47" fillId="7" borderId="0" xfId="0" applyFont="1" applyFill="1" applyAlignment="1">
      <alignment horizontal="center" vertical="center"/>
    </xf>
    <xf numFmtId="10" fontId="49" fillId="7" borderId="0" xfId="0" applyNumberFormat="1" applyFont="1" applyFill="1" applyAlignment="1">
      <alignment horizontal="center" vertical="center"/>
    </xf>
    <xf numFmtId="0" fontId="43" fillId="7" borderId="0" xfId="0" applyFont="1" applyFill="1" applyAlignment="1">
      <alignment horizontal="center" vertical="center"/>
    </xf>
    <xf numFmtId="10" fontId="48" fillId="7" borderId="0" xfId="0" applyNumberFormat="1" applyFont="1" applyFill="1" applyAlignment="1">
      <alignment horizontal="center" vertical="center"/>
    </xf>
    <xf numFmtId="3" fontId="47" fillId="7" borderId="0" xfId="0" applyNumberFormat="1" applyFont="1" applyFill="1" applyAlignment="1">
      <alignment horizontal="center" vertical="center"/>
    </xf>
    <xf numFmtId="0" fontId="49" fillId="14" borderId="0" xfId="0" applyFont="1" applyFill="1" applyAlignment="1">
      <alignment horizontal="right" vertical="center" wrapText="1"/>
    </xf>
    <xf numFmtId="0" fontId="49" fillId="14" borderId="0" xfId="0" applyFont="1" applyFill="1" applyAlignment="1">
      <alignment horizontal="center" vertical="center"/>
    </xf>
    <xf numFmtId="0" fontId="48" fillId="14" borderId="0" xfId="0" applyFont="1" applyFill="1" applyAlignment="1">
      <alignment horizontal="center" vertical="center" wrapText="1"/>
    </xf>
    <xf numFmtId="0" fontId="48" fillId="14" borderId="0" xfId="0" applyFont="1" applyFill="1" applyAlignment="1">
      <alignment horizontal="center" vertical="center"/>
    </xf>
    <xf numFmtId="4" fontId="47" fillId="14" borderId="0" xfId="0" applyNumberFormat="1" applyFont="1" applyFill="1" applyAlignment="1">
      <alignment horizontal="center" vertical="center"/>
    </xf>
    <xf numFmtId="0" fontId="27" fillId="2" borderId="0" xfId="0" applyFont="1" applyFill="1" applyAlignment="1">
      <alignment horizontal="right" vertical="center"/>
    </xf>
    <xf numFmtId="0" fontId="27" fillId="4" borderId="0" xfId="0" applyFont="1" applyFill="1" applyAlignment="1">
      <alignment horizontal="left" vertical="top" wrapText="1"/>
    </xf>
    <xf numFmtId="0" fontId="40" fillId="4" borderId="0" xfId="0" applyFont="1" applyFill="1" applyAlignment="1">
      <alignment horizontal="left" vertical="center" wrapText="1"/>
    </xf>
    <xf numFmtId="0" fontId="39" fillId="2" borderId="0" xfId="0" applyFont="1" applyFill="1"/>
    <xf numFmtId="0" fontId="25" fillId="2" borderId="0" xfId="2" applyFont="1" applyFill="1" applyAlignment="1">
      <alignment horizontal="center" vertical="center"/>
    </xf>
    <xf numFmtId="166" fontId="25" fillId="2" borderId="0" xfId="1" applyNumberFormat="1" applyFont="1" applyFill="1" applyBorder="1" applyAlignment="1">
      <alignment horizontal="center" vertical="center"/>
    </xf>
    <xf numFmtId="166" fontId="25" fillId="2" borderId="0" xfId="1" applyNumberFormat="1" applyFont="1" applyFill="1" applyBorder="1" applyAlignment="1">
      <alignment horizontal="center" vertical="center" wrapText="1"/>
    </xf>
    <xf numFmtId="166" fontId="25" fillId="2" borderId="0" xfId="2" applyNumberFormat="1" applyFont="1" applyFill="1" applyAlignment="1">
      <alignment horizontal="center" vertical="center"/>
    </xf>
    <xf numFmtId="164" fontId="20" fillId="2" borderId="0" xfId="1" applyFont="1" applyFill="1" applyBorder="1" applyAlignment="1">
      <alignment horizontal="center" vertical="center"/>
    </xf>
    <xf numFmtId="164" fontId="25" fillId="2" borderId="0" xfId="2" applyNumberFormat="1" applyFont="1" applyFill="1" applyAlignment="1">
      <alignment horizontal="center" vertical="center"/>
    </xf>
    <xf numFmtId="164" fontId="25" fillId="0" borderId="1" xfId="2" applyNumberFormat="1" applyFont="1" applyBorder="1" applyAlignment="1">
      <alignment horizontal="center" vertical="center"/>
    </xf>
    <xf numFmtId="0" fontId="15" fillId="17" borderId="1" xfId="2" applyFont="1" applyFill="1" applyBorder="1" applyAlignment="1">
      <alignment horizontal="center" vertical="center" wrapText="1"/>
    </xf>
    <xf numFmtId="0" fontId="15" fillId="18" borderId="1" xfId="0" applyFont="1" applyFill="1" applyBorder="1" applyAlignment="1">
      <alignment horizontal="center" vertical="center" wrapText="1"/>
    </xf>
    <xf numFmtId="0" fontId="20" fillId="20" borderId="1" xfId="0" applyFont="1" applyFill="1" applyBorder="1" applyAlignment="1">
      <alignment horizontal="center" vertical="center" wrapText="1"/>
    </xf>
    <xf numFmtId="0" fontId="20" fillId="3" borderId="1" xfId="2" applyFont="1" applyFill="1" applyBorder="1" applyAlignment="1">
      <alignment horizontal="center" vertical="center" wrapText="1"/>
    </xf>
    <xf numFmtId="0" fontId="8" fillId="3" borderId="1" xfId="0" applyFont="1" applyFill="1" applyBorder="1" applyAlignment="1">
      <alignment horizontal="center" vertical="center" wrapText="1"/>
    </xf>
    <xf numFmtId="0" fontId="20" fillId="19" borderId="1" xfId="0" applyFont="1" applyFill="1" applyBorder="1" applyAlignment="1">
      <alignment horizontal="center" vertical="center" wrapText="1"/>
    </xf>
    <xf numFmtId="0" fontId="11" fillId="2" borderId="0" xfId="2" applyFont="1" applyFill="1" applyAlignment="1">
      <alignment vertical="center" wrapText="1"/>
    </xf>
    <xf numFmtId="0" fontId="27" fillId="2" borderId="0" xfId="0" applyFont="1" applyFill="1" applyAlignment="1">
      <alignment horizontal="left" vertical="center"/>
    </xf>
    <xf numFmtId="10" fontId="0" fillId="0" borderId="1" xfId="7" applyNumberFormat="1" applyFont="1" applyBorder="1" applyAlignment="1">
      <alignment horizontal="center"/>
    </xf>
    <xf numFmtId="168" fontId="0" fillId="0" borderId="1" xfId="6" applyNumberFormat="1" applyFont="1" applyBorder="1" applyAlignment="1">
      <alignment horizontal="center"/>
    </xf>
    <xf numFmtId="44" fontId="0" fillId="2" borderId="1" xfId="8" applyFont="1" applyFill="1" applyBorder="1"/>
    <xf numFmtId="2" fontId="50" fillId="0" borderId="0" xfId="7" applyNumberFormat="1" applyFont="1" applyFill="1" applyBorder="1" applyAlignment="1">
      <alignment horizontal="center"/>
    </xf>
    <xf numFmtId="169" fontId="50" fillId="0" borderId="0" xfId="7" applyNumberFormat="1" applyFont="1" applyFill="1" applyBorder="1" applyAlignment="1">
      <alignment horizontal="center"/>
    </xf>
    <xf numFmtId="168" fontId="0" fillId="21" borderId="1" xfId="6" applyNumberFormat="1" applyFont="1" applyFill="1" applyBorder="1" applyAlignment="1">
      <alignment horizontal="center"/>
    </xf>
    <xf numFmtId="1" fontId="38" fillId="2" borderId="1" xfId="2" applyNumberFormat="1" applyFont="1" applyFill="1" applyBorder="1" applyAlignment="1">
      <alignment horizontal="center" vertical="center"/>
    </xf>
    <xf numFmtId="10" fontId="0" fillId="2" borderId="0" xfId="0" applyNumberFormat="1" applyFill="1"/>
    <xf numFmtId="10" fontId="0" fillId="2" borderId="0" xfId="7" applyNumberFormat="1" applyFont="1" applyFill="1"/>
    <xf numFmtId="0" fontId="0" fillId="2" borderId="0" xfId="0" applyFill="1" applyAlignment="1">
      <alignment horizontal="center" wrapText="1"/>
    </xf>
    <xf numFmtId="0" fontId="7" fillId="12" borderId="0" xfId="0" applyFont="1" applyFill="1" applyAlignment="1">
      <alignment horizontal="left" vertical="top" wrapText="1"/>
    </xf>
    <xf numFmtId="0" fontId="27" fillId="6" borderId="0" xfId="0" applyFont="1" applyFill="1" applyAlignment="1">
      <alignment horizontal="left" vertical="top" wrapText="1"/>
    </xf>
    <xf numFmtId="0" fontId="11" fillId="2" borderId="0" xfId="2" applyFont="1" applyFill="1" applyAlignment="1">
      <alignment horizontal="center" vertical="center" wrapText="1"/>
    </xf>
    <xf numFmtId="0" fontId="16" fillId="13" borderId="0" xfId="2" applyFont="1" applyFill="1" applyAlignment="1">
      <alignment horizontal="center" vertical="center" wrapText="1"/>
    </xf>
    <xf numFmtId="0" fontId="13" fillId="10" borderId="1" xfId="2" applyFont="1" applyFill="1" applyBorder="1" applyAlignment="1">
      <alignment horizontal="center" vertical="center"/>
    </xf>
    <xf numFmtId="0" fontId="19" fillId="2" borderId="0" xfId="2" applyFont="1" applyFill="1" applyAlignment="1">
      <alignment horizontal="center" vertical="center" wrapText="1"/>
    </xf>
    <xf numFmtId="0" fontId="26" fillId="16" borderId="0" xfId="0" applyFont="1" applyFill="1" applyAlignment="1">
      <alignment horizontal="center"/>
    </xf>
    <xf numFmtId="0" fontId="28" fillId="6" borderId="0" xfId="0" applyFont="1" applyFill="1" applyAlignment="1">
      <alignment horizontal="left" vertical="top" wrapText="1"/>
    </xf>
    <xf numFmtId="0" fontId="18" fillId="9" borderId="3" xfId="2" applyFont="1" applyFill="1" applyBorder="1" applyAlignment="1">
      <alignment horizontal="center" vertical="center"/>
    </xf>
    <xf numFmtId="0" fontId="18" fillId="9" borderId="6" xfId="2" applyFont="1" applyFill="1" applyBorder="1" applyAlignment="1">
      <alignment horizontal="center" vertical="center"/>
    </xf>
    <xf numFmtId="0" fontId="18" fillId="9" borderId="5" xfId="2" applyFont="1" applyFill="1" applyBorder="1" applyAlignment="1">
      <alignment horizontal="center" vertical="center"/>
    </xf>
    <xf numFmtId="0" fontId="30" fillId="9" borderId="2" xfId="2" applyFont="1" applyFill="1" applyBorder="1" applyAlignment="1">
      <alignment horizontal="left" vertical="top" wrapText="1"/>
    </xf>
    <xf numFmtId="0" fontId="30" fillId="9" borderId="7" xfId="2" applyFont="1" applyFill="1" applyBorder="1" applyAlignment="1">
      <alignment horizontal="left" vertical="top" wrapText="1"/>
    </xf>
    <xf numFmtId="10" fontId="17" fillId="7" borderId="2" xfId="3" applyNumberFormat="1" applyFont="1" applyFill="1" applyBorder="1" applyAlignment="1">
      <alignment horizontal="center" vertical="center"/>
    </xf>
    <xf numFmtId="10" fontId="17" fillId="7" borderId="9" xfId="3" applyNumberFormat="1" applyFont="1" applyFill="1" applyBorder="1" applyAlignment="1">
      <alignment horizontal="center" vertical="center"/>
    </xf>
    <xf numFmtId="10" fontId="17" fillId="7" borderId="7" xfId="3" applyNumberFormat="1" applyFont="1" applyFill="1" applyBorder="1" applyAlignment="1">
      <alignment horizontal="center" vertical="center"/>
    </xf>
    <xf numFmtId="0" fontId="35" fillId="9" borderId="1" xfId="2" applyFont="1" applyFill="1" applyBorder="1" applyAlignment="1">
      <alignment horizontal="left" vertical="center" wrapText="1"/>
    </xf>
    <xf numFmtId="10" fontId="17" fillId="7" borderId="1" xfId="3" applyNumberFormat="1" applyFont="1" applyFill="1" applyBorder="1" applyAlignment="1">
      <alignment horizontal="center" vertical="center"/>
    </xf>
    <xf numFmtId="0" fontId="18" fillId="9" borderId="1" xfId="2" applyFont="1" applyFill="1" applyBorder="1" applyAlignment="1">
      <alignment horizontal="center" vertical="center"/>
    </xf>
    <xf numFmtId="0" fontId="35" fillId="9" borderId="3" xfId="2" applyFont="1" applyFill="1" applyBorder="1" applyAlignment="1">
      <alignment horizontal="center" vertical="center" wrapText="1"/>
    </xf>
    <xf numFmtId="0" fontId="35" fillId="9" borderId="5" xfId="2" applyFont="1" applyFill="1" applyBorder="1" applyAlignment="1">
      <alignment horizontal="center" vertical="center" wrapText="1"/>
    </xf>
    <xf numFmtId="0" fontId="30" fillId="2" borderId="8" xfId="2" applyFont="1" applyFill="1" applyBorder="1" applyAlignment="1">
      <alignment horizontal="left" vertical="top" wrapText="1"/>
    </xf>
    <xf numFmtId="0" fontId="30" fillId="2" borderId="0" xfId="2" applyFont="1" applyFill="1" applyAlignment="1">
      <alignment horizontal="left" vertical="top" wrapText="1"/>
    </xf>
    <xf numFmtId="0" fontId="30" fillId="2" borderId="4" xfId="2" applyFont="1" applyFill="1" applyBorder="1" applyAlignment="1">
      <alignment horizontal="left" vertical="top" wrapText="1"/>
    </xf>
    <xf numFmtId="0" fontId="33" fillId="6" borderId="0" xfId="2" applyFont="1" applyFill="1" applyAlignment="1">
      <alignment horizontal="left" vertical="center" wrapText="1"/>
    </xf>
    <xf numFmtId="0" fontId="27" fillId="6" borderId="0" xfId="0" applyFont="1" applyFill="1" applyAlignment="1">
      <alignment horizontal="left" vertical="center"/>
    </xf>
    <xf numFmtId="0" fontId="27" fillId="6" borderId="0" xfId="0" applyFont="1" applyFill="1" applyAlignment="1">
      <alignment horizontal="left" vertical="center" wrapText="1"/>
    </xf>
    <xf numFmtId="0" fontId="37" fillId="2" borderId="1" xfId="2" applyFont="1" applyFill="1" applyBorder="1" applyAlignment="1">
      <alignment horizontal="center" vertical="center" wrapText="1"/>
    </xf>
    <xf numFmtId="0" fontId="33" fillId="6" borderId="0" xfId="2" applyFont="1" applyFill="1" applyAlignment="1">
      <alignment horizontal="center" vertical="center" wrapText="1"/>
    </xf>
    <xf numFmtId="0" fontId="33" fillId="2" borderId="0" xfId="2" applyFont="1" applyFill="1" applyAlignment="1">
      <alignment horizontal="left" vertical="top" wrapText="1"/>
    </xf>
    <xf numFmtId="0" fontId="13" fillId="8" borderId="10" xfId="2" applyFont="1" applyFill="1" applyBorder="1" applyAlignment="1">
      <alignment horizontal="center" vertical="center"/>
    </xf>
    <xf numFmtId="0" fontId="13" fillId="8" borderId="0" xfId="2" applyFont="1" applyFill="1" applyAlignment="1">
      <alignment horizontal="center" vertical="center"/>
    </xf>
  </cellXfs>
  <cellStyles count="9">
    <cellStyle name="Millares [0]" xfId="6" builtinId="6"/>
    <cellStyle name="Moneda" xfId="8" builtinId="4"/>
    <cellStyle name="Moneda [0]" xfId="1" builtinId="7"/>
    <cellStyle name="Moneda [0] 2" xfId="4" xr:uid="{29389B6E-7617-BA42-84B1-941A060EACC3}"/>
    <cellStyle name="Moneda 2" xfId="5" xr:uid="{E5AF53E2-A0A3-394E-B685-A8A9BE727097}"/>
    <cellStyle name="Normal" xfId="0" builtinId="0"/>
    <cellStyle name="Normal 2" xfId="2" xr:uid="{E9001815-CB21-D74F-80BC-890A5AF0DE3F}"/>
    <cellStyle name="Porcentaje" xfId="7" builtinId="5"/>
    <cellStyle name="Porcentaje 2" xfId="3" xr:uid="{AFCC9ADB-7CFD-AB40-B01A-88EFD15C2428}"/>
  </cellStyles>
  <dxfs count="0"/>
  <tableStyles count="0" defaultTableStyle="TableStyleMedium2" defaultPivotStyle="PivotStyleLight16"/>
  <colors>
    <mruColors>
      <color rgb="FFF5C2B1"/>
      <color rgb="FFF09971"/>
      <color rgb="FFDE752D"/>
      <color rgb="FFBA6122"/>
      <color rgb="FFBFD5B4"/>
      <color rgb="FF90BB7A"/>
      <color rgb="FF68A242"/>
      <color rgb="FF5587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r>
              <a:rPr lang="es-ES_tradnl" b="1"/>
              <a:t>Precio de arrendamiento (mes/posición)</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clustered"/>
        <c:varyColors val="0"/>
        <c:ser>
          <c:idx val="0"/>
          <c:order val="0"/>
          <c:tx>
            <c:strRef>
              <c:f>Cálculos!$O$14</c:f>
              <c:strCache>
                <c:ptCount val="1"/>
                <c:pt idx="0">
                  <c:v>TOTAL                           MENSUAL  (Lineal)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Cálculos!$D$15:$D$18</c:f>
              <c:strCache>
                <c:ptCount val="4"/>
                <c:pt idx="0">
                  <c:v>Soporte 1</c:v>
                </c:pt>
                <c:pt idx="1">
                  <c:v>Soporte 2</c:v>
                </c:pt>
                <c:pt idx="2">
                  <c:v>Soporte 3</c:v>
                </c:pt>
                <c:pt idx="3">
                  <c:v>Soporte 4</c:v>
                </c:pt>
              </c:strCache>
            </c:strRef>
          </c:cat>
          <c:val>
            <c:numRef>
              <c:f>Cálculos!$O$15:$O$18</c:f>
              <c:numCache>
                <c:formatCode>_("$"* #,##0.00_);_("$"* \(#,##0.00\);_("$"* "-"??_);_(@_)</c:formatCode>
                <c:ptCount val="4"/>
                <c:pt idx="0">
                  <c:v>4206.3977021768596</c:v>
                </c:pt>
                <c:pt idx="1">
                  <c:v>5608.5302695691462</c:v>
                </c:pt>
                <c:pt idx="2">
                  <c:v>6309.5965532652899</c:v>
                </c:pt>
                <c:pt idx="3">
                  <c:v>6730.2363234829763</c:v>
                </c:pt>
              </c:numCache>
            </c:numRef>
          </c:val>
          <c:extLst>
            <c:ext xmlns:c16="http://schemas.microsoft.com/office/drawing/2014/chart" uri="{C3380CC4-5D6E-409C-BE32-E72D297353CC}">
              <c16:uniqueId val="{00000000-B803-0249-8FDB-7A615AF24DC2}"/>
            </c:ext>
          </c:extLst>
        </c:ser>
        <c:dLbls>
          <c:showLegendKey val="0"/>
          <c:showVal val="0"/>
          <c:showCatName val="0"/>
          <c:showSerName val="0"/>
          <c:showPercent val="0"/>
          <c:showBubbleSize val="0"/>
        </c:dLbls>
        <c:gapWidth val="182"/>
        <c:axId val="1398650287"/>
        <c:axId val="1398651967"/>
      </c:barChart>
      <c:catAx>
        <c:axId val="13986502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398651967"/>
        <c:crosses val="autoZero"/>
        <c:auto val="1"/>
        <c:lblAlgn val="ctr"/>
        <c:lblOffset val="100"/>
        <c:noMultiLvlLbl val="0"/>
      </c:catAx>
      <c:valAx>
        <c:axId val="1398651967"/>
        <c:scaling>
          <c:orientation val="minMax"/>
        </c:scaling>
        <c:delete val="1"/>
        <c:axPos val="b"/>
        <c:numFmt formatCode="_(&quot;$&quot;* #,##0.00_);_(&quot;$&quot;* \(#,##0.00\);_(&quot;$&quot;* &quot;-&quot;??_);_(@_)" sourceLinked="1"/>
        <c:majorTickMark val="none"/>
        <c:minorTickMark val="none"/>
        <c:tickLblPos val="nextTo"/>
        <c:crossAx val="1398650287"/>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r>
              <a:rPr lang="es-ES_tradnl" sz="1200" b="1"/>
              <a:t>Composición de Costos</a:t>
            </a:r>
          </a:p>
        </c:rich>
      </c:tx>
      <c:layout>
        <c:manualLayout>
          <c:xMode val="edge"/>
          <c:yMode val="edge"/>
          <c:x val="6.9166666666666725E-3"/>
          <c:y val="4.6296296296296294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44504281116531386"/>
          <c:y val="0.21127734033245843"/>
          <c:w val="0.41687007874015747"/>
          <c:h val="0.69478346456692919"/>
        </c:manualLayout>
      </c:layout>
      <c:pieChart>
        <c:varyColors val="1"/>
        <c:ser>
          <c:idx val="0"/>
          <c:order val="0"/>
          <c:dPt>
            <c:idx val="0"/>
            <c:bubble3D val="0"/>
            <c:spPr>
              <a:solidFill>
                <a:schemeClr val="accent6">
                  <a:shade val="58000"/>
                </a:schemeClr>
              </a:solidFill>
              <a:ln w="19050">
                <a:solidFill>
                  <a:schemeClr val="lt1"/>
                </a:solidFill>
              </a:ln>
              <a:effectLst/>
            </c:spPr>
            <c:extLst>
              <c:ext xmlns:c16="http://schemas.microsoft.com/office/drawing/2014/chart" uri="{C3380CC4-5D6E-409C-BE32-E72D297353CC}">
                <c16:uniqueId val="{00000001-2F95-0243-9DB2-365827AECE0D}"/>
              </c:ext>
            </c:extLst>
          </c:dPt>
          <c:dPt>
            <c:idx val="1"/>
            <c:bubble3D val="0"/>
            <c:spPr>
              <a:solidFill>
                <a:schemeClr val="accent6">
                  <a:shade val="86000"/>
                </a:schemeClr>
              </a:solidFill>
              <a:ln w="19050">
                <a:solidFill>
                  <a:schemeClr val="lt1"/>
                </a:solidFill>
              </a:ln>
              <a:effectLst/>
            </c:spPr>
            <c:extLst>
              <c:ext xmlns:c16="http://schemas.microsoft.com/office/drawing/2014/chart" uri="{C3380CC4-5D6E-409C-BE32-E72D297353CC}">
                <c16:uniqueId val="{00000004-2F95-0243-9DB2-365827AECE0D}"/>
              </c:ext>
            </c:extLst>
          </c:dPt>
          <c:dPt>
            <c:idx val="2"/>
            <c:bubble3D val="0"/>
            <c:spPr>
              <a:solidFill>
                <a:schemeClr val="accent6">
                  <a:tint val="86000"/>
                </a:schemeClr>
              </a:solidFill>
              <a:ln w="19050">
                <a:solidFill>
                  <a:schemeClr val="lt1"/>
                </a:solidFill>
              </a:ln>
              <a:effectLst/>
            </c:spPr>
            <c:extLst>
              <c:ext xmlns:c16="http://schemas.microsoft.com/office/drawing/2014/chart" uri="{C3380CC4-5D6E-409C-BE32-E72D297353CC}">
                <c16:uniqueId val="{00000003-2F95-0243-9DB2-365827AECE0D}"/>
              </c:ext>
            </c:extLst>
          </c:dPt>
          <c:dPt>
            <c:idx val="3"/>
            <c:bubble3D val="0"/>
            <c:spPr>
              <a:solidFill>
                <a:schemeClr val="accent6">
                  <a:tint val="58000"/>
                </a:schemeClr>
              </a:solidFill>
              <a:ln w="19050">
                <a:solidFill>
                  <a:schemeClr val="lt1"/>
                </a:solidFill>
              </a:ln>
              <a:effectLst/>
            </c:spPr>
            <c:extLst>
              <c:ext xmlns:c16="http://schemas.microsoft.com/office/drawing/2014/chart" uri="{C3380CC4-5D6E-409C-BE32-E72D297353CC}">
                <c16:uniqueId val="{00000002-2F95-0243-9DB2-365827AECE0D}"/>
              </c:ext>
            </c:extLst>
          </c:dPt>
          <c:dLbls>
            <c:dLbl>
              <c:idx val="0"/>
              <c:layout>
                <c:manualLayout>
                  <c:x val="2.3276684164479439E-2"/>
                  <c:y val="-7.458770778652668E-2"/>
                </c:manualLayout>
              </c:layout>
              <c:tx>
                <c:rich>
                  <a:bodyPr/>
                  <a:lstStyle/>
                  <a:p>
                    <a:r>
                      <a:rPr lang="en-US" baseline="0"/>
                      <a:t>CAPEX
</a:t>
                    </a:r>
                    <a:fld id="{7A531EC2-4FEB-474D-A4B5-DF8B81A0509B}"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F95-0243-9DB2-365827AECE0D}"/>
                </c:ext>
              </c:extLst>
            </c:dLbl>
            <c:dLbl>
              <c:idx val="1"/>
              <c:layout>
                <c:manualLayout>
                  <c:x val="-2.9001968503937006E-2"/>
                  <c:y val="7.7566345873432488E-3"/>
                </c:manualLayout>
              </c:layout>
              <c:tx>
                <c:rich>
                  <a:bodyPr/>
                  <a:lstStyle/>
                  <a:p>
                    <a:r>
                      <a:rPr lang="en-US"/>
                      <a:t>OPEX </a:t>
                    </a:r>
                    <a:r>
                      <a:rPr lang="en-US" baseline="0"/>
                      <a:t> G. Directos
</a:t>
                    </a:r>
                    <a:fld id="{52C9317B-215B-F241-B6B2-85481A1DAE55}"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2F95-0243-9DB2-365827AECE0D}"/>
                </c:ext>
              </c:extLst>
            </c:dLbl>
            <c:dLbl>
              <c:idx val="2"/>
              <c:layout>
                <c:manualLayout>
                  <c:x val="-1.4654855643044619E-2"/>
                  <c:y val="4.9033974919801687E-3"/>
                </c:manualLayout>
              </c:layout>
              <c:tx>
                <c:rich>
                  <a:bodyPr/>
                  <a:lstStyle/>
                  <a:p>
                    <a:r>
                      <a:rPr lang="en-US"/>
                      <a:t>OPEX G. Indirectos</a:t>
                    </a:r>
                    <a:r>
                      <a:rPr lang="en-US" baseline="0"/>
                      <a:t>
</a:t>
                    </a:r>
                    <a:fld id="{5BD1C2CF-6A3B-604A-A9C4-7F8651A3DDC9}"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F95-0243-9DB2-365827AECE0D}"/>
                </c:ext>
              </c:extLst>
            </c:dLbl>
            <c:dLbl>
              <c:idx val="3"/>
              <c:layout>
                <c:manualLayout>
                  <c:x val="-6.3648293963254592E-3"/>
                  <c:y val="-1.2357465733449986E-2"/>
                </c:manualLayout>
              </c:layout>
              <c:tx>
                <c:rich>
                  <a:bodyPr/>
                  <a:lstStyle/>
                  <a:p>
                    <a:r>
                      <a:rPr lang="en-US"/>
                      <a:t>Impuestos</a:t>
                    </a:r>
                    <a:r>
                      <a:rPr lang="en-US" baseline="0"/>
                      <a:t>
</a:t>
                    </a:r>
                    <a:fld id="{51BF0FC6-1263-0D49-B07C-798BF0B60A2D}"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2F95-0243-9DB2-365827AECE0D}"/>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(Cálculos!$G$15,Cálculos!$I$15,Cálculos!$J$15,Cálculos!$K$15)</c:f>
              <c:numCache>
                <c:formatCode>_-"$"* #,##0.00_-;\-"$"* #,##0.00_-;_-"$"* "-"_-;_-@_-</c:formatCode>
                <c:ptCount val="4"/>
                <c:pt idx="0">
                  <c:v>30579.154832482596</c:v>
                </c:pt>
                <c:pt idx="1">
                  <c:v>7750</c:v>
                </c:pt>
                <c:pt idx="2">
                  <c:v>2247.5000000000005</c:v>
                </c:pt>
                <c:pt idx="3">
                  <c:v>12619.544909798322</c:v>
                </c:pt>
              </c:numCache>
            </c:numRef>
          </c:val>
          <c:extLst>
            <c:ext xmlns:c16="http://schemas.microsoft.com/office/drawing/2014/chart" uri="{C3380CC4-5D6E-409C-BE32-E72D297353CC}">
              <c16:uniqueId val="{00000000-2F95-0243-9DB2-365827AECE0D}"/>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736600</xdr:colOff>
      <xdr:row>15</xdr:row>
      <xdr:rowOff>152400</xdr:rowOff>
    </xdr:from>
    <xdr:to>
      <xdr:col>5</xdr:col>
      <xdr:colOff>108363</xdr:colOff>
      <xdr:row>45</xdr:row>
      <xdr:rowOff>148454</xdr:rowOff>
    </xdr:to>
    <xdr:pic>
      <xdr:nvPicPr>
        <xdr:cNvPr id="3" name="Imagen 2">
          <a:extLst>
            <a:ext uri="{FF2B5EF4-FFF2-40B4-BE49-F238E27FC236}">
              <a16:creationId xmlns:a16="http://schemas.microsoft.com/office/drawing/2014/main" id="{ECAFEA1D-4353-6442-956A-DA6D6597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600" y="2794000"/>
          <a:ext cx="7766463" cy="4949054"/>
        </a:xfrm>
        <a:prstGeom prst="rect">
          <a:avLst/>
        </a:prstGeom>
      </xdr:spPr>
    </xdr:pic>
    <xdr:clientData/>
  </xdr:twoCellAnchor>
  <xdr:twoCellAnchor editAs="oneCell">
    <xdr:from>
      <xdr:col>2</xdr:col>
      <xdr:colOff>351692</xdr:colOff>
      <xdr:row>1</xdr:row>
      <xdr:rowOff>46892</xdr:rowOff>
    </xdr:from>
    <xdr:to>
      <xdr:col>4</xdr:col>
      <xdr:colOff>52563</xdr:colOff>
      <xdr:row>4</xdr:row>
      <xdr:rowOff>152400</xdr:rowOff>
    </xdr:to>
    <xdr:pic>
      <xdr:nvPicPr>
        <xdr:cNvPr id="2" name="Imagen 1">
          <a:extLst>
            <a:ext uri="{FF2B5EF4-FFF2-40B4-BE49-F238E27FC236}">
              <a16:creationId xmlns:a16="http://schemas.microsoft.com/office/drawing/2014/main" id="{38915D3E-4FCE-B138-DAB4-7CE600A95529}"/>
            </a:ext>
          </a:extLst>
        </xdr:cNvPr>
        <xdr:cNvPicPr>
          <a:picLocks noChangeAspect="1"/>
        </xdr:cNvPicPr>
      </xdr:nvPicPr>
      <xdr:blipFill>
        <a:blip xmlns:r="http://schemas.openxmlformats.org/officeDocument/2006/relationships" r:embed="rId2"/>
        <a:stretch>
          <a:fillRect/>
        </a:stretch>
      </xdr:blipFill>
      <xdr:spPr>
        <a:xfrm>
          <a:off x="4560277" y="216877"/>
          <a:ext cx="2256501" cy="7268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448235</xdr:colOff>
      <xdr:row>1</xdr:row>
      <xdr:rowOff>143435</xdr:rowOff>
    </xdr:from>
    <xdr:to>
      <xdr:col>5</xdr:col>
      <xdr:colOff>597187</xdr:colOff>
      <xdr:row>3</xdr:row>
      <xdr:rowOff>184676</xdr:rowOff>
    </xdr:to>
    <xdr:pic>
      <xdr:nvPicPr>
        <xdr:cNvPr id="4" name="Imagen 3">
          <a:extLst>
            <a:ext uri="{FF2B5EF4-FFF2-40B4-BE49-F238E27FC236}">
              <a16:creationId xmlns:a16="http://schemas.microsoft.com/office/drawing/2014/main" id="{4337757E-A673-4B76-894C-5BC1070C6122}"/>
            </a:ext>
          </a:extLst>
        </xdr:cNvPr>
        <xdr:cNvPicPr>
          <a:picLocks noChangeAspect="1"/>
        </xdr:cNvPicPr>
      </xdr:nvPicPr>
      <xdr:blipFill>
        <a:blip xmlns:r="http://schemas.openxmlformats.org/officeDocument/2006/relationships" r:embed="rId1"/>
        <a:stretch>
          <a:fillRect/>
        </a:stretch>
      </xdr:blipFill>
      <xdr:spPr>
        <a:xfrm>
          <a:off x="4921623" y="331694"/>
          <a:ext cx="1547446" cy="4984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70338</xdr:colOff>
      <xdr:row>1</xdr:row>
      <xdr:rowOff>181708</xdr:rowOff>
    </xdr:from>
    <xdr:to>
      <xdr:col>6</xdr:col>
      <xdr:colOff>679937</xdr:colOff>
      <xdr:row>4</xdr:row>
      <xdr:rowOff>17795</xdr:rowOff>
    </xdr:to>
    <xdr:pic>
      <xdr:nvPicPr>
        <xdr:cNvPr id="4" name="Imagen 3">
          <a:extLst>
            <a:ext uri="{FF2B5EF4-FFF2-40B4-BE49-F238E27FC236}">
              <a16:creationId xmlns:a16="http://schemas.microsoft.com/office/drawing/2014/main" id="{933EDEBD-F15E-4CE7-8589-71038B503CD5}"/>
            </a:ext>
          </a:extLst>
        </xdr:cNvPr>
        <xdr:cNvPicPr>
          <a:picLocks noChangeAspect="1"/>
        </xdr:cNvPicPr>
      </xdr:nvPicPr>
      <xdr:blipFill>
        <a:blip xmlns:r="http://schemas.openxmlformats.org/officeDocument/2006/relationships" r:embed="rId1"/>
        <a:stretch>
          <a:fillRect/>
        </a:stretch>
      </xdr:blipFill>
      <xdr:spPr>
        <a:xfrm>
          <a:off x="4777153" y="386862"/>
          <a:ext cx="1547446" cy="4984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365760</xdr:colOff>
      <xdr:row>1</xdr:row>
      <xdr:rowOff>129540</xdr:rowOff>
    </xdr:from>
    <xdr:to>
      <xdr:col>8</xdr:col>
      <xdr:colOff>450166</xdr:colOff>
      <xdr:row>3</xdr:row>
      <xdr:rowOff>170781</xdr:rowOff>
    </xdr:to>
    <xdr:pic>
      <xdr:nvPicPr>
        <xdr:cNvPr id="4" name="Imagen 3">
          <a:extLst>
            <a:ext uri="{FF2B5EF4-FFF2-40B4-BE49-F238E27FC236}">
              <a16:creationId xmlns:a16="http://schemas.microsoft.com/office/drawing/2014/main" id="{DF5614AA-67AD-4EE9-8284-A676C68E7F3B}"/>
            </a:ext>
          </a:extLst>
        </xdr:cNvPr>
        <xdr:cNvPicPr>
          <a:picLocks noChangeAspect="1"/>
        </xdr:cNvPicPr>
      </xdr:nvPicPr>
      <xdr:blipFill>
        <a:blip xmlns:r="http://schemas.openxmlformats.org/officeDocument/2006/relationships" r:embed="rId1"/>
        <a:stretch>
          <a:fillRect/>
        </a:stretch>
      </xdr:blipFill>
      <xdr:spPr>
        <a:xfrm>
          <a:off x="4648200" y="320040"/>
          <a:ext cx="1547446" cy="4984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1111250</xdr:colOff>
      <xdr:row>19</xdr:row>
      <xdr:rowOff>31750</xdr:rowOff>
    </xdr:from>
    <xdr:to>
      <xdr:col>7</xdr:col>
      <xdr:colOff>914400</xdr:colOff>
      <xdr:row>30</xdr:row>
      <xdr:rowOff>234950</xdr:rowOff>
    </xdr:to>
    <xdr:graphicFrame macro="">
      <xdr:nvGraphicFramePr>
        <xdr:cNvPr id="5" name="Gráfico 4">
          <a:extLst>
            <a:ext uri="{FF2B5EF4-FFF2-40B4-BE49-F238E27FC236}">
              <a16:creationId xmlns:a16="http://schemas.microsoft.com/office/drawing/2014/main" id="{73A11060-882B-424C-B31A-B4DA4F2AA0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939800</xdr:colOff>
      <xdr:row>19</xdr:row>
      <xdr:rowOff>95250</xdr:rowOff>
    </xdr:from>
    <xdr:to>
      <xdr:col>14</xdr:col>
      <xdr:colOff>101600</xdr:colOff>
      <xdr:row>31</xdr:row>
      <xdr:rowOff>44450</xdr:rowOff>
    </xdr:to>
    <xdr:graphicFrame macro="">
      <xdr:nvGraphicFramePr>
        <xdr:cNvPr id="8" name="Gráfico 7" descr="adad">
          <a:extLst>
            <a:ext uri="{FF2B5EF4-FFF2-40B4-BE49-F238E27FC236}">
              <a16:creationId xmlns:a16="http://schemas.microsoft.com/office/drawing/2014/main" id="{530AEAA4-A9F9-464E-85D9-19C1D56374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183614</xdr:colOff>
      <xdr:row>1</xdr:row>
      <xdr:rowOff>119350</xdr:rowOff>
    </xdr:from>
    <xdr:to>
      <xdr:col>5</xdr:col>
      <xdr:colOff>583470</xdr:colOff>
      <xdr:row>3</xdr:row>
      <xdr:rowOff>85309</xdr:rowOff>
    </xdr:to>
    <xdr:pic>
      <xdr:nvPicPr>
        <xdr:cNvPr id="3" name="Imagen 2">
          <a:extLst>
            <a:ext uri="{FF2B5EF4-FFF2-40B4-BE49-F238E27FC236}">
              <a16:creationId xmlns:a16="http://schemas.microsoft.com/office/drawing/2014/main" id="{9BD9613B-43AA-43A2-8CE8-429D830BD4C4}"/>
            </a:ext>
          </a:extLst>
        </xdr:cNvPr>
        <xdr:cNvPicPr>
          <a:picLocks noChangeAspect="1"/>
        </xdr:cNvPicPr>
      </xdr:nvPicPr>
      <xdr:blipFill>
        <a:blip xmlns:r="http://schemas.openxmlformats.org/officeDocument/2006/relationships" r:embed="rId3"/>
        <a:stretch>
          <a:fillRect/>
        </a:stretch>
      </xdr:blipFill>
      <xdr:spPr>
        <a:xfrm>
          <a:off x="5031036" y="284603"/>
          <a:ext cx="1547446" cy="498441"/>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0A91-6EF9-9447-BEF4-2F1AC63D02D3}">
  <dimension ref="B2:G44"/>
  <sheetViews>
    <sheetView tabSelected="1" zoomScale="130" zoomScaleNormal="130" workbookViewId="0">
      <selection activeCell="B7" sqref="B7:G15"/>
    </sheetView>
  </sheetViews>
  <sheetFormatPr baseColWidth="10" defaultColWidth="10.6640625" defaultRowHeight="13.2"/>
  <cols>
    <col min="1" max="1" width="10.6640625" style="2"/>
    <col min="2" max="2" width="50.6640625" style="2" customWidth="1"/>
    <col min="3" max="4" width="18.6640625" style="2" customWidth="1"/>
    <col min="5" max="5" width="10.6640625" style="2"/>
    <col min="6" max="6" width="4.44140625" style="2" bestFit="1" customWidth="1"/>
    <col min="7" max="8" width="10.6640625" style="2"/>
    <col min="9" max="9" width="4.44140625" style="2" bestFit="1" customWidth="1"/>
    <col min="10" max="10" width="14.44140625" style="2" bestFit="1" customWidth="1"/>
    <col min="11" max="11" width="10.33203125" style="2" bestFit="1" customWidth="1"/>
    <col min="12" max="12" width="13.6640625" style="2" bestFit="1" customWidth="1"/>
    <col min="13" max="15" width="10.6640625" style="2"/>
    <col min="16" max="16" width="12.33203125" style="2" bestFit="1" customWidth="1"/>
    <col min="17" max="16384" width="10.6640625" style="2"/>
  </cols>
  <sheetData>
    <row r="2" spans="2:7" ht="21">
      <c r="B2" s="1" t="s">
        <v>0</v>
      </c>
    </row>
    <row r="3" spans="2:7" ht="13.8">
      <c r="B3" s="3" t="s">
        <v>1</v>
      </c>
    </row>
    <row r="4" spans="2:7" ht="13.8">
      <c r="B4" s="3"/>
    </row>
    <row r="5" spans="2:7" ht="13.8">
      <c r="B5" s="4" t="s">
        <v>2</v>
      </c>
    </row>
    <row r="6" spans="2:7" ht="13.8">
      <c r="B6" s="3"/>
    </row>
    <row r="7" spans="2:7" ht="13.2" customHeight="1">
      <c r="B7" s="143" t="s">
        <v>90</v>
      </c>
      <c r="C7" s="143"/>
      <c r="D7" s="143"/>
      <c r="E7" s="143"/>
      <c r="F7" s="143"/>
      <c r="G7" s="143"/>
    </row>
    <row r="8" spans="2:7" ht="13.2" customHeight="1">
      <c r="B8" s="143"/>
      <c r="C8" s="143"/>
      <c r="D8" s="143"/>
      <c r="E8" s="143"/>
      <c r="F8" s="143"/>
      <c r="G8" s="143"/>
    </row>
    <row r="9" spans="2:7">
      <c r="B9" s="143"/>
      <c r="C9" s="143"/>
      <c r="D9" s="143"/>
      <c r="E9" s="143"/>
      <c r="F9" s="143"/>
      <c r="G9" s="143"/>
    </row>
    <row r="10" spans="2:7">
      <c r="B10" s="143"/>
      <c r="C10" s="143"/>
      <c r="D10" s="143"/>
      <c r="E10" s="143"/>
      <c r="F10" s="143"/>
      <c r="G10" s="143"/>
    </row>
    <row r="11" spans="2:7">
      <c r="B11" s="143"/>
      <c r="C11" s="143"/>
      <c r="D11" s="143"/>
      <c r="E11" s="143"/>
      <c r="F11" s="143"/>
      <c r="G11" s="143"/>
    </row>
    <row r="12" spans="2:7">
      <c r="B12" s="143"/>
      <c r="C12" s="143"/>
      <c r="D12" s="143"/>
      <c r="E12" s="143"/>
      <c r="F12" s="143"/>
      <c r="G12" s="143"/>
    </row>
    <row r="13" spans="2:7">
      <c r="B13" s="143"/>
      <c r="C13" s="143"/>
      <c r="D13" s="143"/>
      <c r="E13" s="143"/>
      <c r="F13" s="143"/>
      <c r="G13" s="143"/>
    </row>
    <row r="14" spans="2:7">
      <c r="B14" s="143"/>
      <c r="C14" s="143"/>
      <c r="D14" s="143"/>
      <c r="E14" s="143"/>
      <c r="F14" s="143"/>
      <c r="G14" s="143"/>
    </row>
    <row r="15" spans="2:7">
      <c r="B15" s="143"/>
      <c r="C15" s="143"/>
      <c r="D15" s="143"/>
      <c r="E15" s="143"/>
      <c r="F15" s="143"/>
      <c r="G15" s="143"/>
    </row>
    <row r="16" spans="2:7">
      <c r="B16" s="6"/>
      <c r="C16" s="6"/>
      <c r="D16" s="6"/>
      <c r="E16" s="6"/>
      <c r="F16" s="6"/>
      <c r="G16" s="6"/>
    </row>
    <row r="17" spans="2:7">
      <c r="B17" s="6"/>
      <c r="C17" s="6"/>
      <c r="D17" s="6"/>
      <c r="E17" s="6"/>
      <c r="F17" s="6"/>
      <c r="G17" s="6"/>
    </row>
    <row r="18" spans="2:7">
      <c r="B18" s="6"/>
      <c r="C18" s="6"/>
      <c r="D18" s="6"/>
      <c r="E18" s="6"/>
      <c r="F18" s="6"/>
      <c r="G18" s="6"/>
    </row>
    <row r="19" spans="2:7">
      <c r="B19" s="6"/>
      <c r="C19" s="6"/>
      <c r="D19" s="6"/>
      <c r="E19" s="6"/>
      <c r="F19" s="6"/>
      <c r="G19" s="6"/>
    </row>
    <row r="20" spans="2:7">
      <c r="B20" s="6"/>
      <c r="C20" s="6"/>
      <c r="D20" s="6"/>
      <c r="E20" s="6"/>
      <c r="F20" s="6"/>
      <c r="G20" s="6"/>
    </row>
    <row r="21" spans="2:7">
      <c r="B21" s="6"/>
      <c r="C21" s="6"/>
      <c r="D21" s="6"/>
      <c r="E21" s="6"/>
      <c r="F21" s="6"/>
      <c r="G21" s="6"/>
    </row>
    <row r="22" spans="2:7">
      <c r="B22" s="6"/>
      <c r="C22" s="6"/>
      <c r="D22" s="6"/>
      <c r="E22" s="6"/>
      <c r="F22" s="6"/>
      <c r="G22" s="6"/>
    </row>
    <row r="23" spans="2:7">
      <c r="B23" s="6"/>
      <c r="C23" s="6"/>
      <c r="D23" s="6"/>
      <c r="E23" s="6"/>
      <c r="F23" s="6"/>
      <c r="G23" s="6"/>
    </row>
    <row r="24" spans="2:7">
      <c r="B24" s="6"/>
      <c r="C24" s="6"/>
      <c r="D24" s="6"/>
      <c r="E24" s="6"/>
      <c r="F24" s="6"/>
      <c r="G24" s="6"/>
    </row>
    <row r="25" spans="2:7">
      <c r="B25" s="6"/>
      <c r="C25" s="6"/>
      <c r="D25" s="6"/>
      <c r="E25" s="6"/>
      <c r="F25" s="6"/>
      <c r="G25" s="6"/>
    </row>
    <row r="26" spans="2:7">
      <c r="B26" s="6"/>
      <c r="C26" s="6"/>
      <c r="D26" s="6"/>
      <c r="E26" s="6"/>
      <c r="F26" s="6"/>
      <c r="G26" s="6"/>
    </row>
    <row r="27" spans="2:7">
      <c r="B27" s="6"/>
      <c r="C27" s="6"/>
      <c r="D27" s="6"/>
      <c r="E27" s="6"/>
      <c r="F27" s="6"/>
      <c r="G27" s="6"/>
    </row>
    <row r="28" spans="2:7">
      <c r="B28" s="6"/>
      <c r="C28" s="6"/>
      <c r="D28" s="6"/>
      <c r="E28" s="6"/>
      <c r="F28" s="6"/>
      <c r="G28" s="6"/>
    </row>
    <row r="29" spans="2:7">
      <c r="B29" s="6"/>
      <c r="C29" s="6"/>
      <c r="D29" s="6"/>
      <c r="E29" s="6"/>
      <c r="F29" s="6"/>
      <c r="G29" s="6"/>
    </row>
    <row r="30" spans="2:7">
      <c r="B30" s="6"/>
      <c r="C30" s="6"/>
      <c r="D30" s="6"/>
      <c r="E30" s="6"/>
      <c r="F30" s="6"/>
      <c r="G30" s="6"/>
    </row>
    <row r="31" spans="2:7">
      <c r="B31" s="6"/>
      <c r="C31" s="6"/>
      <c r="D31" s="6"/>
      <c r="E31" s="6"/>
      <c r="F31" s="6"/>
      <c r="G31" s="6"/>
    </row>
    <row r="32" spans="2:7">
      <c r="B32" s="6"/>
      <c r="C32" s="6"/>
      <c r="D32" s="6"/>
      <c r="E32" s="6"/>
      <c r="F32" s="6"/>
      <c r="G32" s="6"/>
    </row>
    <row r="33" spans="2:7">
      <c r="B33" s="6"/>
      <c r="C33" s="6"/>
      <c r="D33" s="6"/>
      <c r="E33" s="6"/>
      <c r="F33" s="6"/>
      <c r="G33" s="6"/>
    </row>
    <row r="34" spans="2:7">
      <c r="B34" s="6"/>
      <c r="C34" s="6"/>
      <c r="D34" s="6"/>
      <c r="E34" s="6"/>
      <c r="F34" s="6"/>
      <c r="G34" s="6"/>
    </row>
    <row r="35" spans="2:7">
      <c r="B35" s="6"/>
      <c r="C35" s="6"/>
      <c r="D35" s="6"/>
      <c r="E35" s="6"/>
      <c r="F35" s="6"/>
      <c r="G35" s="6"/>
    </row>
    <row r="36" spans="2:7">
      <c r="B36" s="6"/>
      <c r="C36" s="6"/>
      <c r="D36" s="6"/>
      <c r="E36" s="6"/>
      <c r="F36" s="6"/>
      <c r="G36" s="6"/>
    </row>
    <row r="37" spans="2:7">
      <c r="B37" s="6"/>
      <c r="C37" s="6"/>
      <c r="D37" s="6"/>
      <c r="E37" s="6"/>
      <c r="F37" s="6"/>
      <c r="G37" s="6"/>
    </row>
    <row r="38" spans="2:7">
      <c r="B38" s="6"/>
      <c r="C38" s="6"/>
      <c r="D38" s="6"/>
      <c r="E38" s="6"/>
      <c r="F38" s="6"/>
      <c r="G38" s="6"/>
    </row>
    <row r="39" spans="2:7">
      <c r="B39" s="6"/>
      <c r="C39" s="6"/>
      <c r="D39" s="6"/>
      <c r="E39" s="6"/>
      <c r="F39" s="6"/>
      <c r="G39" s="6"/>
    </row>
    <row r="40" spans="2:7">
      <c r="B40" s="6"/>
      <c r="C40" s="6"/>
      <c r="D40" s="6"/>
      <c r="E40" s="6"/>
      <c r="F40" s="6"/>
      <c r="G40" s="6"/>
    </row>
    <row r="41" spans="2:7">
      <c r="B41" s="6"/>
      <c r="C41" s="6"/>
      <c r="D41" s="6"/>
      <c r="E41" s="6"/>
      <c r="F41" s="6"/>
      <c r="G41" s="6"/>
    </row>
    <row r="42" spans="2:7">
      <c r="B42" s="6"/>
      <c r="C42" s="6"/>
      <c r="D42" s="6"/>
      <c r="E42" s="6"/>
      <c r="F42" s="6"/>
      <c r="G42" s="6"/>
    </row>
    <row r="43" spans="2:7">
      <c r="B43" s="6"/>
      <c r="C43" s="6"/>
      <c r="D43" s="6"/>
      <c r="E43" s="6"/>
      <c r="F43" s="6"/>
      <c r="G43" s="6"/>
    </row>
    <row r="44" spans="2:7">
      <c r="B44" s="6"/>
      <c r="C44" s="6"/>
      <c r="D44" s="6"/>
      <c r="E44" s="6"/>
      <c r="F44" s="6"/>
      <c r="G44" s="6"/>
    </row>
  </sheetData>
  <mergeCells count="1">
    <mergeCell ref="B7:G15"/>
  </mergeCells>
  <pageMargins left="0.75" right="0.75" top="1" bottom="1" header="0" footer="0"/>
  <pageSetup orientation="portrait" horizontalDpi="0" verticalDpi="0"/>
  <headerFooter alignWithMargins="0">
    <oddHeader>&amp;R&amp;"Calibri"&amp;10&amp;KFF0000 Información pública&amp;1#_x000D_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F1C6C-FC31-DB44-AA1B-1CDFC1E32EB6}">
  <dimension ref="A1:AT587"/>
  <sheetViews>
    <sheetView zoomScale="85" zoomScaleNormal="85" workbookViewId="0">
      <selection activeCell="W28" sqref="P1:W1048576"/>
    </sheetView>
  </sheetViews>
  <sheetFormatPr baseColWidth="10" defaultColWidth="10.6640625" defaultRowHeight="15"/>
  <cols>
    <col min="1" max="1" width="10.6640625" style="7"/>
    <col min="2" max="2" width="19.33203125" style="10" bestFit="1" customWidth="1"/>
    <col min="3" max="3" width="16.44140625" style="24" customWidth="1"/>
    <col min="4" max="4" width="18.6640625" style="24" customWidth="1"/>
    <col min="5" max="5" width="20.44140625" style="24" bestFit="1" customWidth="1"/>
    <col min="6" max="6" width="18.33203125" style="24" customWidth="1"/>
    <col min="7" max="7" width="14.6640625" style="24" customWidth="1"/>
    <col min="8" max="8" width="16.6640625" style="24" customWidth="1"/>
    <col min="9" max="9" width="14.6640625" style="24" customWidth="1"/>
    <col min="10" max="10" width="18" style="24" customWidth="1"/>
    <col min="11" max="11" width="19.33203125" style="10" customWidth="1"/>
    <col min="12" max="12" width="26.6640625" style="10" customWidth="1"/>
    <col min="13" max="13" width="15.33203125" style="7" bestFit="1" customWidth="1"/>
    <col min="14" max="14" width="10.6640625" style="7"/>
    <col min="15" max="15" width="10.6640625" style="7" customWidth="1"/>
    <col min="16" max="16" width="10.6640625" style="7" hidden="1" customWidth="1"/>
    <col min="17" max="17" width="35.44140625" style="7" hidden="1" customWidth="1"/>
    <col min="18" max="23" width="10.6640625" style="7" hidden="1" customWidth="1"/>
    <col min="24" max="26" width="10.6640625" style="7" customWidth="1"/>
    <col min="27" max="46" width="10.6640625" style="7"/>
    <col min="47" max="16384" width="10.6640625" style="10"/>
  </cols>
  <sheetData>
    <row r="1" spans="2:12" s="7" customFormat="1">
      <c r="C1" s="8"/>
      <c r="D1" s="8"/>
      <c r="E1" s="8"/>
      <c r="F1" s="8"/>
      <c r="G1" s="8"/>
      <c r="H1" s="8"/>
      <c r="I1" s="8"/>
      <c r="J1" s="145"/>
      <c r="K1" s="145"/>
    </row>
    <row r="2" spans="2:12" s="7" customFormat="1" ht="21">
      <c r="B2" s="1" t="s">
        <v>0</v>
      </c>
      <c r="C2" s="2"/>
      <c r="D2" s="8"/>
      <c r="E2" s="8"/>
      <c r="F2" s="8"/>
      <c r="G2" s="8"/>
      <c r="H2" s="8"/>
      <c r="I2" s="8"/>
      <c r="J2" s="145"/>
      <c r="K2" s="145"/>
    </row>
    <row r="3" spans="2:12" s="7" customFormat="1">
      <c r="B3" s="3" t="s">
        <v>1</v>
      </c>
      <c r="C3" s="2"/>
      <c r="D3" s="8"/>
      <c r="E3" s="8"/>
      <c r="F3" s="8"/>
      <c r="G3" s="8"/>
      <c r="H3" s="8"/>
      <c r="I3" s="8"/>
      <c r="J3" s="145"/>
      <c r="K3" s="145"/>
    </row>
    <row r="4" spans="2:12" s="7" customFormat="1">
      <c r="B4" s="3"/>
      <c r="C4" s="2"/>
      <c r="D4" s="8"/>
      <c r="E4" s="8"/>
      <c r="F4" s="8"/>
      <c r="G4" s="8"/>
      <c r="H4" s="8"/>
      <c r="I4" s="8"/>
      <c r="J4" s="145"/>
      <c r="K4" s="145"/>
    </row>
    <row r="5" spans="2:12" s="7" customFormat="1" ht="16.2" customHeight="1">
      <c r="B5" s="4"/>
      <c r="C5" s="2"/>
      <c r="D5" s="8"/>
      <c r="E5" s="8"/>
      <c r="F5" s="8"/>
      <c r="G5" s="30"/>
      <c r="H5" s="30"/>
      <c r="I5" s="30"/>
      <c r="J5" s="30"/>
      <c r="K5" s="30"/>
      <c r="L5" s="30"/>
    </row>
    <row r="6" spans="2:12" s="7" customFormat="1" ht="16.2" customHeight="1">
      <c r="B6" s="5"/>
      <c r="C6" s="9"/>
      <c r="D6" s="8"/>
      <c r="E6" s="8"/>
      <c r="F6" s="8"/>
      <c r="G6" s="30"/>
      <c r="H6" s="30"/>
      <c r="I6" s="30"/>
      <c r="J6" s="30"/>
      <c r="K6" s="30"/>
      <c r="L6" s="30"/>
    </row>
    <row r="7" spans="2:12" s="7" customFormat="1" ht="16.2" customHeight="1">
      <c r="B7" s="5"/>
      <c r="C7" s="9"/>
      <c r="D7" s="8"/>
      <c r="E7" s="8"/>
      <c r="F7" s="8"/>
      <c r="G7" s="30"/>
      <c r="H7" s="30"/>
      <c r="I7" s="30"/>
      <c r="J7" s="30"/>
      <c r="K7" s="30"/>
      <c r="L7" s="30"/>
    </row>
    <row r="8" spans="2:12" s="7" customFormat="1" ht="21">
      <c r="B8" s="149" t="s">
        <v>3</v>
      </c>
      <c r="C8" s="149"/>
      <c r="D8" s="149"/>
      <c r="E8" s="149"/>
      <c r="F8" s="149"/>
      <c r="G8" s="149"/>
      <c r="H8" s="149"/>
      <c r="I8" s="149"/>
      <c r="J8" s="149"/>
      <c r="K8" s="149"/>
      <c r="L8" s="149"/>
    </row>
    <row r="9" spans="2:12" s="7" customFormat="1" ht="16.2" customHeight="1">
      <c r="B9" s="5"/>
      <c r="C9" s="9"/>
      <c r="D9" s="8"/>
      <c r="E9" s="8"/>
      <c r="F9" s="8"/>
      <c r="G9" s="30"/>
      <c r="H9" s="30"/>
      <c r="I9" s="30"/>
      <c r="J9" s="30"/>
      <c r="K9" s="30"/>
      <c r="L9" s="30"/>
    </row>
    <row r="10" spans="2:12" s="7" customFormat="1" ht="16.2" customHeight="1">
      <c r="B10" s="144" t="s">
        <v>4</v>
      </c>
      <c r="C10" s="9"/>
      <c r="D10" s="8"/>
      <c r="L10" s="30"/>
    </row>
    <row r="11" spans="2:12" s="7" customFormat="1" ht="16.2" customHeight="1">
      <c r="B11" s="144"/>
      <c r="C11" s="9"/>
      <c r="D11" s="1" t="s">
        <v>5</v>
      </c>
      <c r="E11" s="30"/>
      <c r="F11" s="30"/>
      <c r="G11" s="30"/>
      <c r="H11" s="30"/>
      <c r="J11" s="1" t="s">
        <v>6</v>
      </c>
      <c r="L11" s="30"/>
    </row>
    <row r="12" spans="2:12" s="7" customFormat="1" ht="25.2" customHeight="1">
      <c r="B12" s="144"/>
      <c r="C12" s="9"/>
      <c r="D12" s="146" t="s">
        <v>7</v>
      </c>
      <c r="E12" s="146"/>
      <c r="F12" s="146"/>
      <c r="G12" s="150" t="s">
        <v>8</v>
      </c>
      <c r="H12" s="150"/>
      <c r="J12" s="164" t="str">
        <f>+IF($P$32=1,Parámetros!D49,IF($P$32=2,Parámetros!E49,IF($P$32=3,Parámetros!F49,IF($P$32=4,Parámetros!G49,IF($P$32=5,Parámetros!H49,IF($P$32=6,Parámetros!I49,IF($P$32=7,Parámetros!J49,IF($P$32=8,Parámetros!K49,IF($P$32=9,Parámetros!#REF!,0)))))))))</f>
        <v xml:space="preserve">Insertar observación sobre parámetros seleccionados </v>
      </c>
      <c r="K12" s="164"/>
      <c r="L12" s="164"/>
    </row>
    <row r="13" spans="2:12" s="7" customFormat="1" ht="16.2" customHeight="1">
      <c r="B13" s="144"/>
      <c r="C13" s="9"/>
      <c r="E13" s="30"/>
      <c r="F13" s="30"/>
      <c r="G13" s="150"/>
      <c r="H13" s="150"/>
      <c r="I13" s="30"/>
      <c r="J13" s="165"/>
      <c r="K13" s="165"/>
      <c r="L13" s="165"/>
    </row>
    <row r="14" spans="2:12" s="7" customFormat="1" ht="31.2" customHeight="1">
      <c r="B14" s="144"/>
      <c r="C14" s="9"/>
      <c r="D14" s="31"/>
      <c r="E14" s="32"/>
      <c r="F14" s="31"/>
      <c r="G14" s="32"/>
      <c r="H14" s="32"/>
      <c r="I14" s="30"/>
      <c r="J14" s="166"/>
      <c r="K14" s="166"/>
      <c r="L14" s="166"/>
    </row>
    <row r="15" spans="2:12" s="7" customFormat="1" ht="16.2" customHeight="1">
      <c r="B15" s="144"/>
      <c r="C15" s="9"/>
      <c r="D15" s="8"/>
      <c r="E15" s="8"/>
      <c r="F15" s="8"/>
      <c r="L15" s="30"/>
    </row>
    <row r="16" spans="2:12" s="7" customFormat="1" ht="16.2" customHeight="1">
      <c r="B16" s="144"/>
      <c r="C16" s="9"/>
      <c r="D16" s="1" t="s">
        <v>9</v>
      </c>
      <c r="E16" s="8"/>
      <c r="F16" s="8"/>
      <c r="L16" s="30"/>
    </row>
    <row r="17" spans="2:16" s="7" customFormat="1" ht="16.2" customHeight="1">
      <c r="B17" s="144"/>
      <c r="C17" s="9"/>
      <c r="D17" s="8"/>
      <c r="E17" s="8"/>
      <c r="F17" s="8"/>
      <c r="G17" s="30"/>
      <c r="H17" s="30"/>
      <c r="L17" s="30"/>
    </row>
    <row r="18" spans="2:16" s="7" customFormat="1" ht="16.2" customHeight="1">
      <c r="B18" s="144"/>
      <c r="C18" s="9"/>
      <c r="D18" s="59" t="s">
        <v>10</v>
      </c>
      <c r="E18" s="40" t="s">
        <v>11</v>
      </c>
      <c r="F18" s="36" t="s">
        <v>88</v>
      </c>
      <c r="G18" s="33"/>
      <c r="H18" s="34"/>
      <c r="I18" s="34"/>
      <c r="J18" s="34"/>
      <c r="K18" s="34"/>
      <c r="L18" s="30"/>
    </row>
    <row r="19" spans="2:16" s="7" customFormat="1" ht="16.2" customHeight="1">
      <c r="B19" s="144"/>
      <c r="C19" s="9"/>
      <c r="D19" s="14"/>
      <c r="E19" s="41"/>
      <c r="F19" s="35"/>
      <c r="G19" s="35"/>
      <c r="H19" s="30"/>
      <c r="I19" s="30"/>
      <c r="J19" s="30"/>
      <c r="K19" s="30"/>
      <c r="L19" s="30"/>
    </row>
    <row r="20" spans="2:16" s="7" customFormat="1" ht="16.2" customHeight="1">
      <c r="B20" s="144"/>
      <c r="C20" s="9"/>
      <c r="D20" s="59" t="s">
        <v>12</v>
      </c>
      <c r="E20" s="40" t="s">
        <v>13</v>
      </c>
      <c r="F20" s="36" t="s">
        <v>14</v>
      </c>
      <c r="G20" s="34"/>
      <c r="H20" s="34"/>
      <c r="I20" s="34"/>
      <c r="J20" s="34"/>
      <c r="K20" s="34"/>
      <c r="L20" s="30"/>
    </row>
    <row r="21" spans="2:16" s="7" customFormat="1" ht="16.2" customHeight="1">
      <c r="B21" s="144"/>
      <c r="C21" s="8"/>
      <c r="D21" s="14"/>
      <c r="E21" s="41"/>
      <c r="F21" s="29"/>
      <c r="I21" s="30"/>
      <c r="J21" s="30"/>
      <c r="K21" s="30"/>
      <c r="L21" s="30"/>
    </row>
    <row r="22" spans="2:16" s="7" customFormat="1" ht="20.399999999999999">
      <c r="B22" s="144"/>
      <c r="C22" s="8"/>
      <c r="D22" s="59" t="s">
        <v>15</v>
      </c>
      <c r="E22" s="40" t="s">
        <v>16</v>
      </c>
      <c r="F22" s="36" t="s">
        <v>17</v>
      </c>
      <c r="G22" s="37"/>
      <c r="H22" s="37"/>
      <c r="I22" s="37"/>
      <c r="J22" s="38"/>
      <c r="K22" s="39"/>
      <c r="L22" s="12"/>
    </row>
    <row r="23" spans="2:16" s="7" customFormat="1" ht="109.2" customHeight="1">
      <c r="B23" s="144"/>
      <c r="C23" s="8"/>
      <c r="I23" s="8"/>
      <c r="J23" s="8"/>
    </row>
    <row r="24" spans="2:16" s="7" customFormat="1">
      <c r="C24" s="8"/>
      <c r="D24" s="8"/>
      <c r="E24" s="8"/>
      <c r="F24" s="8"/>
      <c r="G24" s="8"/>
      <c r="H24" s="8"/>
      <c r="I24" s="8"/>
      <c r="J24" s="8"/>
    </row>
    <row r="25" spans="2:16" s="7" customFormat="1" ht="22.8">
      <c r="B25" s="147" t="s">
        <v>18</v>
      </c>
      <c r="C25" s="147"/>
      <c r="D25" s="147"/>
      <c r="E25" s="147"/>
      <c r="F25" s="147"/>
      <c r="G25" s="147"/>
      <c r="H25" s="147"/>
      <c r="I25" s="147"/>
      <c r="J25" s="147"/>
      <c r="K25" s="147"/>
      <c r="L25" s="147"/>
    </row>
    <row r="26" spans="2:16" s="7" customFormat="1">
      <c r="C26" s="8"/>
      <c r="D26" s="8"/>
      <c r="E26" s="8"/>
      <c r="F26" s="8"/>
      <c r="G26" s="8"/>
      <c r="H26" s="8"/>
      <c r="I26" s="8"/>
      <c r="J26" s="8"/>
    </row>
    <row r="27" spans="2:16" s="7" customFormat="1" ht="21.75" customHeight="1">
      <c r="B27" s="151" t="s">
        <v>19</v>
      </c>
      <c r="C27" s="152"/>
      <c r="D27" s="153"/>
      <c r="E27" s="8"/>
      <c r="F27" s="48" t="s">
        <v>20</v>
      </c>
      <c r="H27" s="161" t="s">
        <v>12</v>
      </c>
      <c r="I27" s="161"/>
      <c r="K27" s="161" t="s">
        <v>21</v>
      </c>
      <c r="L27" s="161"/>
    </row>
    <row r="28" spans="2:16" s="7" customFormat="1" ht="25.2" customHeight="1">
      <c r="B28" s="10"/>
      <c r="K28" s="13"/>
    </row>
    <row r="29" spans="2:16" s="7" customFormat="1" ht="26.1" customHeight="1">
      <c r="B29" s="43" t="s">
        <v>22</v>
      </c>
      <c r="C29" s="44" t="s">
        <v>23</v>
      </c>
      <c r="D29" s="44" t="s">
        <v>24</v>
      </c>
      <c r="F29" s="154" t="s">
        <v>25</v>
      </c>
      <c r="H29" s="51" t="s">
        <v>26</v>
      </c>
      <c r="I29" s="56">
        <f>+IF($P$32=1,Parámetros!D29,IF($P$32=2,Parámetros!E29,IF($P$32=3,Parámetros!F29,IF($P$32=4,Parámetros!G29,IF($P$32=5,Parámetros!H29,IF($P$32=6,Parámetros!I29,IF($P$32=7,Parámetros!J29,IF($P$32=8,Parámetros!K29,0))))))))</f>
        <v>0.1</v>
      </c>
      <c r="K29" s="51" t="s">
        <v>27</v>
      </c>
      <c r="L29" s="54">
        <f>+IF($P$32=1,Parámetros!D37,IF($P$32=2,Parámetros!E37,IF($P$32=3,Parámetros!F37,IF($P$32=4,Parámetros!G37,IF($P$32=5,Parámetros!H37,IF($P$32=6,Parámetros!I37,IF($P$32=7,Parámetros!J37,IF($P$32=8,Parámetros!K37,0))))))))</f>
        <v>0.12</v>
      </c>
      <c r="M29" s="50"/>
    </row>
    <row r="30" spans="2:16" s="7" customFormat="1" ht="49.2" customHeight="1">
      <c r="B30" s="45"/>
      <c r="C30" s="47" t="str">
        <f>+D12</f>
        <v>Escenario 1</v>
      </c>
      <c r="D30" s="46"/>
      <c r="F30" s="155"/>
      <c r="H30" s="51" t="s">
        <v>28</v>
      </c>
      <c r="I30" s="56">
        <f>+IF($P$32=1,Parámetros!D30,IF($P$32=2,Parámetros!E30,IF($P$32=3,Parámetros!F30,IF($P$32=4,Parámetros!G30,IF($P$32=5,Parámetros!H30,IF($P$32=6,Parámetros!I30,IF($P$32=7,Parámetros!J30,IF($P$32=8,Parámetros!K30,0))))))))</f>
        <v>0.01</v>
      </c>
      <c r="K30" s="51" t="s">
        <v>29</v>
      </c>
      <c r="L30" s="54">
        <f>+IF($P$32=1,Parámetros!D39,IF($P$32=2,Parámetros!E39,IF($P$32=3,Parámetros!F39,IF($P$32=4,Parámetros!G39,IF($P$32=5,Parámetros!H39,IF($P$32=6,Parámetros!I39,IF($P$32=7,Parámetros!J39,IF($P$32=8,Parámetros!K39,0))))))))</f>
        <v>0.35</v>
      </c>
      <c r="M30" s="50"/>
    </row>
    <row r="31" spans="2:16" s="7" customFormat="1" ht="19.2" customHeight="1">
      <c r="B31" s="42" t="s">
        <v>30</v>
      </c>
      <c r="C31" s="57">
        <f>+IF($P$32=1,Parámetros!D14,IF($P$32=2,Parámetros!E14,IF($P$32=3,Parámetros!F14,IF($P$32=4,Parámetros!G14,IF($P$32=5,Parámetros!H14,IF($P$32=6,Parámetros!I14,IF($P$32=7,Parámetros!J14,IF($P$32=8,Parámetros!K14,0))))))))</f>
        <v>500000</v>
      </c>
      <c r="D31" s="57">
        <f>+IF($P$32=1,Parámetros!D20,IF($P$32=2,Parámetros!E20,IF($P$32=3,Parámetros!F20,IF($P$32=4,Parámetros!G20,IF($P$32=5,Parámetros!H20,IF($P$32=6,Parámetros!I20,IF($P$32=7,Parámetros!J20,IF($P$32=8,Parámetros!K20,IF($P$32=9,0)))))))))</f>
        <v>500000</v>
      </c>
      <c r="F31" s="156">
        <f>+IF($P$32=1,Parámetros!D26,IF($P$32=2,Parámetros!E26,IF($P$32=3,Parámetros!F26,IF($P$32=4,Parámetros!G26,IF($P$32=5,Parámetros!H26,IF($P$32=6,Parámetros!I26,IF($P$32=7,Parámetros!J26,IF($P$32=8,Parámetros!K26,0))))))))</f>
        <v>3.1E-2</v>
      </c>
      <c r="H31" s="51" t="s">
        <v>31</v>
      </c>
      <c r="I31" s="56">
        <f>+IF($P$32=1,Parámetros!D31,IF($P$32=2,Parámetros!E31,IF($P$32=3,Parámetros!F31,IF($P$32=4,Parámetros!G31,IF($P$32=5,Parámetros!H31,IF($P$32=6,Parámetros!I31,IF($P$32=7,Parámetros!J31,IF($P$32=8,Parámetros!K31,0))))))))</f>
        <v>0.15</v>
      </c>
      <c r="K31" s="51" t="s">
        <v>32</v>
      </c>
      <c r="L31" s="55">
        <f>+IF($P$32=1,Parámetros!D41,IF($P$32=2,Parámetros!E41,IF($P$32=3,Parámetros!F41,IF($P$32=4,Parámetros!G41,IF($P$32=5,Parámetros!H41,IF($P$32=6,Parámetros!I41,IF($P$32=7,Parámetros!J41,IF($P$32=8,Parámetros!K41,0))))))))</f>
        <v>35</v>
      </c>
      <c r="M31" s="50"/>
    </row>
    <row r="32" spans="2:16" s="7" customFormat="1" ht="19.2" customHeight="1">
      <c r="B32" s="42" t="s">
        <v>33</v>
      </c>
      <c r="C32" s="57">
        <f>+IF($P$32=1,Parámetros!D15,IF($P$32=2,Parámetros!E15,IF($P$32=3,Parámetros!F15,IF($P$32=4,Parámetros!G15,IF($P$32=5,Parámetros!H15,IF($P$32=6,Parámetros!I15,IF($P$32=7,Parámetros!J15,IF($P$32=8,Parámetros!K15,0))))))))</f>
        <v>1000000</v>
      </c>
      <c r="D32" s="57">
        <f>+IF($P$32=1,Parámetros!D21,IF($P$32=2,Parámetros!E21,IF($P$32=3,Parámetros!F21,IF($P$32=4,Parámetros!G21,IF($P$32=5,Parámetros!H21,IF($P$32=6,Parámetros!I21,IF($P$32=7,Parámetros!J21,IF($P$32=8,Parámetros!K21,IF($P$32=9,0)))))))))</f>
        <v>1000000</v>
      </c>
      <c r="F32" s="157"/>
      <c r="H32" s="52" t="s">
        <v>34</v>
      </c>
      <c r="I32" s="56">
        <f>+IF($P$32=1,Parámetros!D32,IF($P$32=2,Parámetros!E32,IF($P$32=3,Parámetros!F32,IF($P$32=4,Parámetros!G32,IF($P$32=5,Parámetros!H32,IF($P$32=6,Parámetros!I32,IF($P$32=7,Parámetros!J32,IF($P$32=8,Parámetros!K32,0))))))))</f>
        <v>0.03</v>
      </c>
      <c r="M32" s="50"/>
      <c r="P32" s="26">
        <f>+VLOOKUP(D12,Q35:R44,2,FALSE)</f>
        <v>1</v>
      </c>
    </row>
    <row r="33" spans="2:23" s="7" customFormat="1" ht="19.2" customHeight="1">
      <c r="B33" s="42" t="s">
        <v>35</v>
      </c>
      <c r="C33" s="57">
        <f>+IF($P$32=1,Parámetros!D16,IF($P$32=2,Parámetros!E16,IF($P$32=3,Parámetros!F16,IF($P$32=4,Parámetros!G16,IF($P$32=5,Parámetros!H16,IF($P$32=6,Parámetros!I16,IF($P$32=7,Parámetros!J16,IF($P$32=8,Parámetros!K16,0))))))))</f>
        <v>1500000</v>
      </c>
      <c r="D33" s="57">
        <f>+IF($P$32=1,Parámetros!D22,IF($P$32=2,Parámetros!E22,IF($P$32=3,Parámetros!F22,IF($P$32=4,Parámetros!G22,IF($P$32=5,Parámetros!H22,IF($P$32=6,Parámetros!I22,IF($P$32=7,Parámetros!J22,IF($P$32=8,Parámetros!K22,IF($P$32=9,0)))))))))</f>
        <v>1500000</v>
      </c>
      <c r="F33" s="157"/>
      <c r="H33" s="159" t="s">
        <v>36</v>
      </c>
      <c r="I33" s="160">
        <f>+SUM(I29:I32)</f>
        <v>0.29000000000000004</v>
      </c>
      <c r="K33" s="162" t="s">
        <v>37</v>
      </c>
      <c r="L33" s="163"/>
      <c r="M33" s="49"/>
      <c r="N33" s="50"/>
      <c r="P33" s="10"/>
    </row>
    <row r="34" spans="2:23" s="7" customFormat="1" ht="20.100000000000001" customHeight="1">
      <c r="B34" s="42" t="s">
        <v>38</v>
      </c>
      <c r="C34" s="57">
        <f>+IF($P$32=1,Parámetros!D17,IF($P$32=2,Parámetros!E17,IF($P$32=3,Parámetros!F17,IF($P$32=4,Parámetros!G17,IF($P$32=5,Parámetros!H17,IF($P$32=6,Parámetros!I17,IF($P$32=7,Parámetros!J17,IF($P$32=8,Parámetros!K17,0))))))))</f>
        <v>2000000</v>
      </c>
      <c r="D34" s="57">
        <f>+IF($P$32=1,Parámetros!D23,IF($P$32=2,Parámetros!E23,IF($P$32=3,Parámetros!F23,IF($P$32=4,Parámetros!G23,IF($P$32=5,Parámetros!H23,IF($P$32=6,Parámetros!I23,IF($P$32=7,Parámetros!J23,IF($P$32=8,Parámetros!K23,IF($P$32=9,0)))))))))</f>
        <v>2000000</v>
      </c>
      <c r="F34" s="158"/>
      <c r="H34" s="159"/>
      <c r="I34" s="160"/>
      <c r="K34" s="42" t="s">
        <v>30</v>
      </c>
      <c r="L34" s="58">
        <f>+IF($P$32=1,Parámetros!D44,IF($P$32=2,Parámetros!E44,IF($P$32=3,Parámetros!F44,IF($P$32=4,Parámetros!G44,IF($P$32=5,Parámetros!H44,IF($P$32=6,Parámetros!I44,IF($P$32=7,Parámetros!J44,IF($P$32=8,Parámetros!K44,0))))))))</f>
        <v>2</v>
      </c>
      <c r="M34" s="28"/>
      <c r="N34" s="50"/>
      <c r="P34" s="10"/>
    </row>
    <row r="35" spans="2:23" s="7" customFormat="1" ht="15.6">
      <c r="C35" s="8"/>
      <c r="D35" s="8"/>
      <c r="K35" s="42" t="s">
        <v>33</v>
      </c>
      <c r="L35" s="58">
        <f>+IF($P$32=1,Parámetros!D45,IF($P$32=2,Parámetros!E45,IF($P$32=3,Parámetros!F45,IF($P$32=4,Parámetros!G45,IF($P$32=5,Parámetros!H45,IF($P$32=6,Parámetros!I45,IF($P$32=7,Parámetros!J45,IF($P$32=8,Parámetros!K45,0))))))))</f>
        <v>3</v>
      </c>
      <c r="M35" s="53"/>
      <c r="N35" s="50"/>
      <c r="P35" s="10"/>
      <c r="Q35" s="11" t="s">
        <v>7</v>
      </c>
      <c r="R35" s="7">
        <v>1</v>
      </c>
      <c r="U35" s="7" t="s">
        <v>11</v>
      </c>
    </row>
    <row r="36" spans="2:23" s="7" customFormat="1" ht="48" customHeight="1">
      <c r="B36" s="23"/>
      <c r="C36" s="148"/>
      <c r="D36" s="148"/>
      <c r="K36" s="42" t="s">
        <v>35</v>
      </c>
      <c r="L36" s="58">
        <f>+IF($P$32=1,Parámetros!D46,IF($P$32=2,Parámetros!E46,IF($P$32=3,Parámetros!F46,IF($P$32=4,Parámetros!G46,IF($P$32=5,Parámetros!H46,IF($P$32=6,Parámetros!I46,IF($P$32=7,Parámetros!J46,IF($P$32=8,Parámetros!K46,0))))))))</f>
        <v>4</v>
      </c>
      <c r="M36" s="53"/>
      <c r="N36" s="50"/>
      <c r="P36" s="10"/>
      <c r="Q36" s="11" t="s">
        <v>39</v>
      </c>
      <c r="R36" s="7">
        <v>2</v>
      </c>
      <c r="U36" s="7" t="s">
        <v>40</v>
      </c>
    </row>
    <row r="37" spans="2:23" s="7" customFormat="1" ht="18" customHeight="1">
      <c r="C37" s="8"/>
      <c r="D37" s="8"/>
      <c r="E37" s="8"/>
      <c r="F37" s="8"/>
      <c r="G37" s="8"/>
      <c r="H37" s="8"/>
      <c r="I37" s="8"/>
      <c r="J37" s="8"/>
      <c r="K37" s="42" t="s">
        <v>38</v>
      </c>
      <c r="L37" s="58">
        <f>+IF($P$32=1,Parámetros!D47,IF($P$32=2,Parámetros!E47,IF($P$32=3,Parámetros!F47,IF($P$32=4,Parámetros!G47,IF($P$32=5,Parámetros!H47,IF($P$32=6,Parámetros!I47,IF($P$32=7,Parámetros!J47,IF($P$32=8,Parámetros!K47,0))))))))</f>
        <v>5</v>
      </c>
      <c r="M37" s="53"/>
      <c r="N37" s="50"/>
      <c r="P37" s="10"/>
      <c r="Q37" s="11" t="s">
        <v>41</v>
      </c>
      <c r="R37" s="7">
        <v>3</v>
      </c>
    </row>
    <row r="38" spans="2:23" s="7" customFormat="1" ht="15.6">
      <c r="C38" s="8"/>
      <c r="D38" s="8"/>
      <c r="E38" s="8"/>
      <c r="F38" s="8"/>
      <c r="G38" s="8"/>
      <c r="H38" s="8"/>
      <c r="I38" s="8"/>
      <c r="J38" s="8"/>
      <c r="M38" s="53"/>
      <c r="P38" s="10"/>
      <c r="Q38" s="11" t="s">
        <v>42</v>
      </c>
      <c r="R38" s="7">
        <v>4</v>
      </c>
    </row>
    <row r="39" spans="2:23" s="7" customFormat="1">
      <c r="C39" s="8"/>
      <c r="D39" s="8"/>
      <c r="E39" s="8"/>
      <c r="F39" s="8"/>
      <c r="G39" s="8"/>
      <c r="H39" s="8"/>
      <c r="I39" s="8"/>
      <c r="J39" s="8"/>
      <c r="Q39" s="11" t="s">
        <v>43</v>
      </c>
      <c r="R39" s="7">
        <v>5</v>
      </c>
    </row>
    <row r="40" spans="2:23" s="7" customFormat="1">
      <c r="Q40" s="11" t="s">
        <v>44</v>
      </c>
      <c r="R40" s="7">
        <v>6</v>
      </c>
      <c r="U40" s="7" t="s">
        <v>13</v>
      </c>
      <c r="V40" s="7">
        <v>1</v>
      </c>
      <c r="W40" s="25">
        <f>+VLOOKUP(E20,U40:V41,2,FALSE)</f>
        <v>1</v>
      </c>
    </row>
    <row r="41" spans="2:23" s="7" customFormat="1">
      <c r="Q41" s="11" t="s">
        <v>45</v>
      </c>
      <c r="R41" s="7">
        <v>7</v>
      </c>
      <c r="U41" s="7" t="s">
        <v>46</v>
      </c>
      <c r="V41" s="7">
        <v>0</v>
      </c>
    </row>
    <row r="42" spans="2:23" s="7" customFormat="1">
      <c r="Q42" s="11" t="s">
        <v>47</v>
      </c>
      <c r="R42" s="7">
        <v>8</v>
      </c>
    </row>
    <row r="43" spans="2:23" s="7" customFormat="1">
      <c r="U43" s="7" t="s">
        <v>16</v>
      </c>
      <c r="V43" s="7">
        <v>1</v>
      </c>
      <c r="W43" s="25">
        <f>+VLOOKUP(E22,U43:V44,2,FALSE)</f>
        <v>1</v>
      </c>
    </row>
    <row r="44" spans="2:23" s="7" customFormat="1">
      <c r="Q44" s="11"/>
      <c r="U44" s="7" t="s">
        <v>48</v>
      </c>
      <c r="V44" s="7">
        <v>0</v>
      </c>
    </row>
    <row r="45" spans="2:23" s="7" customFormat="1"/>
    <row r="46" spans="2:23" s="7" customFormat="1" ht="16.2" customHeight="1"/>
    <row r="47" spans="2:23" s="7" customFormat="1" ht="46.2" customHeight="1"/>
    <row r="48" spans="2:23" s="7" customFormat="1" ht="20.100000000000001" customHeight="1"/>
    <row r="49" s="7" customFormat="1" ht="20.100000000000001" customHeight="1"/>
    <row r="50" s="7" customFormat="1" ht="20.100000000000001" customHeight="1"/>
    <row r="51" s="7" customFormat="1" ht="20.100000000000001" customHeight="1"/>
    <row r="52" s="7" customFormat="1" ht="20.100000000000001" customHeight="1"/>
    <row r="53" s="7" customFormat="1" ht="20.100000000000001" customHeight="1"/>
    <row r="54" s="7" customFormat="1" ht="20.100000000000001" customHeight="1"/>
    <row r="55" s="7" customFormat="1"/>
    <row r="56" s="7" customFormat="1"/>
    <row r="57" s="7" customFormat="1"/>
    <row r="58" s="7" customFormat="1" ht="28.2" customHeight="1"/>
    <row r="59" s="7" customFormat="1"/>
    <row r="60" s="7" customFormat="1"/>
    <row r="61" s="7" customFormat="1"/>
    <row r="62" s="7" customFormat="1"/>
    <row r="63" s="7" customFormat="1" ht="22.2" customHeight="1"/>
    <row r="64" s="7" customFormat="1" ht="22.2" customHeight="1"/>
    <row r="65" spans="3:12" s="7" customFormat="1" ht="22.2" customHeight="1"/>
    <row r="66" spans="3:12" s="7" customFormat="1" ht="22.2" customHeight="1"/>
    <row r="67" spans="3:12" s="7" customFormat="1"/>
    <row r="68" spans="3:12" s="7" customFormat="1">
      <c r="C68" s="8"/>
      <c r="D68" s="8"/>
      <c r="E68" s="8"/>
      <c r="F68" s="8"/>
      <c r="G68" s="8"/>
      <c r="H68" s="8"/>
      <c r="I68" s="8"/>
      <c r="J68" s="8"/>
    </row>
    <row r="69" spans="3:12" s="7" customFormat="1">
      <c r="C69" s="8"/>
      <c r="D69" s="8"/>
      <c r="E69" s="8"/>
      <c r="F69" s="8"/>
      <c r="G69" s="8"/>
      <c r="H69" s="8"/>
      <c r="I69" s="8"/>
      <c r="J69" s="8"/>
    </row>
    <row r="70" spans="3:12" s="7" customFormat="1" ht="15.6">
      <c r="E70" s="28"/>
      <c r="F70" s="28"/>
      <c r="G70" s="28"/>
      <c r="H70" s="28"/>
      <c r="I70" s="28"/>
      <c r="J70" s="27"/>
      <c r="K70" s="27"/>
      <c r="L70" s="27"/>
    </row>
    <row r="71" spans="3:12" s="7" customFormat="1" ht="15.6">
      <c r="E71" s="28"/>
      <c r="F71" s="28"/>
      <c r="G71" s="28"/>
      <c r="H71" s="28"/>
      <c r="I71" s="28"/>
      <c r="J71" s="27"/>
      <c r="K71" s="27"/>
      <c r="L71" s="27"/>
    </row>
    <row r="72" spans="3:12" s="7" customFormat="1" ht="15.6">
      <c r="E72" s="28"/>
      <c r="F72" s="28"/>
      <c r="G72" s="28"/>
      <c r="H72" s="28"/>
      <c r="I72" s="28"/>
      <c r="J72" s="27"/>
      <c r="K72" s="27"/>
      <c r="L72" s="27"/>
    </row>
    <row r="73" spans="3:12" s="7" customFormat="1" ht="15.6">
      <c r="E73" s="28"/>
      <c r="F73" s="28"/>
      <c r="G73" s="28"/>
      <c r="H73" s="28"/>
      <c r="I73" s="28"/>
      <c r="J73" s="27"/>
      <c r="K73" s="27"/>
      <c r="L73" s="27"/>
    </row>
    <row r="74" spans="3:12" s="7" customFormat="1" ht="15.6">
      <c r="E74" s="28"/>
      <c r="F74" s="28"/>
      <c r="G74" s="28"/>
      <c r="H74" s="28"/>
      <c r="I74" s="28"/>
      <c r="J74" s="27"/>
      <c r="K74" s="27"/>
      <c r="L74" s="27"/>
    </row>
    <row r="75" spans="3:12" s="7" customFormat="1">
      <c r="C75" s="8"/>
      <c r="D75" s="8"/>
      <c r="E75" s="8"/>
      <c r="F75" s="8"/>
      <c r="G75" s="8"/>
      <c r="H75" s="8"/>
      <c r="I75" s="8"/>
      <c r="J75" s="8"/>
    </row>
    <row r="76" spans="3:12" s="7" customFormat="1">
      <c r="C76" s="8"/>
      <c r="D76" s="8"/>
      <c r="E76" s="8"/>
      <c r="F76" s="8"/>
      <c r="G76" s="8"/>
      <c r="H76" s="8"/>
      <c r="I76" s="8"/>
      <c r="J76" s="8"/>
    </row>
    <row r="77" spans="3:12" s="7" customFormat="1">
      <c r="C77" s="8"/>
      <c r="D77" s="8"/>
      <c r="E77" s="8"/>
      <c r="F77" s="8"/>
      <c r="G77" s="8"/>
      <c r="H77" s="8"/>
      <c r="I77" s="8"/>
      <c r="J77" s="8"/>
    </row>
    <row r="78" spans="3:12" s="7" customFormat="1">
      <c r="C78" s="8"/>
      <c r="D78" s="8"/>
      <c r="E78" s="8"/>
      <c r="F78" s="8"/>
      <c r="G78" s="8"/>
      <c r="H78" s="8"/>
      <c r="I78" s="8"/>
      <c r="J78" s="8"/>
    </row>
    <row r="79" spans="3:12" s="7" customFormat="1">
      <c r="C79" s="8"/>
      <c r="D79" s="8"/>
      <c r="E79" s="8"/>
      <c r="F79" s="8"/>
      <c r="G79" s="8"/>
      <c r="H79" s="8"/>
      <c r="I79" s="8"/>
      <c r="J79" s="8"/>
    </row>
    <row r="80" spans="3:12" s="7" customFormat="1">
      <c r="C80" s="8"/>
      <c r="D80" s="8"/>
      <c r="E80" s="8"/>
      <c r="F80" s="8"/>
      <c r="G80" s="8"/>
      <c r="H80" s="8"/>
      <c r="I80" s="8"/>
      <c r="J80" s="8"/>
    </row>
    <row r="81" spans="3:10" s="7" customFormat="1">
      <c r="C81" s="8"/>
      <c r="D81" s="8"/>
      <c r="E81" s="8"/>
      <c r="F81" s="8"/>
      <c r="G81" s="8"/>
      <c r="H81" s="8"/>
      <c r="I81" s="8"/>
      <c r="J81" s="8"/>
    </row>
    <row r="82" spans="3:10" s="7" customFormat="1">
      <c r="C82" s="8"/>
      <c r="D82" s="8"/>
      <c r="E82" s="8"/>
      <c r="F82" s="8"/>
      <c r="G82" s="8"/>
      <c r="H82" s="8"/>
      <c r="I82" s="8"/>
      <c r="J82" s="8"/>
    </row>
    <row r="83" spans="3:10" s="7" customFormat="1">
      <c r="C83" s="8"/>
      <c r="D83" s="8"/>
      <c r="E83" s="8"/>
      <c r="F83" s="8"/>
      <c r="G83" s="8"/>
      <c r="H83" s="8"/>
      <c r="I83" s="8"/>
      <c r="J83" s="8"/>
    </row>
    <row r="84" spans="3:10" s="7" customFormat="1">
      <c r="C84" s="8"/>
      <c r="D84" s="8"/>
      <c r="E84" s="8"/>
      <c r="F84" s="8"/>
      <c r="G84" s="8"/>
      <c r="H84" s="8"/>
      <c r="I84" s="8"/>
      <c r="J84" s="8"/>
    </row>
    <row r="85" spans="3:10" s="7" customFormat="1">
      <c r="C85" s="8"/>
      <c r="D85" s="8"/>
      <c r="E85" s="8"/>
      <c r="F85" s="8"/>
      <c r="G85" s="8"/>
      <c r="H85" s="8"/>
      <c r="I85" s="8"/>
      <c r="J85" s="8"/>
    </row>
    <row r="86" spans="3:10" s="7" customFormat="1">
      <c r="C86" s="8"/>
      <c r="D86" s="8"/>
      <c r="E86" s="8"/>
      <c r="F86" s="8"/>
      <c r="G86" s="8"/>
      <c r="H86" s="8"/>
      <c r="I86" s="8"/>
      <c r="J86" s="8"/>
    </row>
    <row r="87" spans="3:10" s="7" customFormat="1">
      <c r="C87" s="8"/>
      <c r="D87" s="8"/>
      <c r="E87" s="8"/>
      <c r="F87" s="8"/>
      <c r="G87" s="8"/>
      <c r="H87" s="8"/>
      <c r="I87" s="8"/>
      <c r="J87" s="8"/>
    </row>
    <row r="88" spans="3:10" s="7" customFormat="1">
      <c r="C88" s="8"/>
      <c r="D88" s="8"/>
      <c r="E88" s="8"/>
      <c r="F88" s="8"/>
      <c r="G88" s="8"/>
      <c r="H88" s="8"/>
      <c r="I88" s="8"/>
      <c r="J88" s="8"/>
    </row>
    <row r="89" spans="3:10" s="7" customFormat="1">
      <c r="C89" s="8"/>
      <c r="D89" s="8"/>
      <c r="E89" s="8"/>
      <c r="F89" s="8"/>
      <c r="G89" s="8"/>
      <c r="H89" s="8"/>
      <c r="I89" s="8"/>
      <c r="J89" s="8"/>
    </row>
    <row r="90" spans="3:10" s="7" customFormat="1">
      <c r="C90" s="8"/>
      <c r="D90" s="8"/>
      <c r="E90" s="8"/>
      <c r="F90" s="8"/>
      <c r="G90" s="8"/>
      <c r="H90" s="8"/>
      <c r="I90" s="8"/>
      <c r="J90" s="8"/>
    </row>
    <row r="91" spans="3:10" s="7" customFormat="1">
      <c r="C91" s="8"/>
      <c r="D91" s="8"/>
      <c r="E91" s="8"/>
      <c r="F91" s="8"/>
      <c r="G91" s="8"/>
      <c r="H91" s="8"/>
      <c r="I91" s="8"/>
      <c r="J91" s="8"/>
    </row>
    <row r="92" spans="3:10" s="7" customFormat="1">
      <c r="C92" s="8"/>
      <c r="D92" s="8"/>
      <c r="E92" s="8"/>
      <c r="F92" s="8"/>
      <c r="G92" s="8"/>
      <c r="H92" s="8"/>
      <c r="I92" s="8"/>
      <c r="J92" s="8"/>
    </row>
    <row r="93" spans="3:10" s="7" customFormat="1">
      <c r="C93" s="8"/>
      <c r="D93" s="8"/>
      <c r="E93" s="8"/>
      <c r="F93" s="8"/>
      <c r="G93" s="8"/>
      <c r="H93" s="8"/>
      <c r="I93" s="8"/>
      <c r="J93" s="8"/>
    </row>
    <row r="94" spans="3:10" s="7" customFormat="1">
      <c r="C94" s="8"/>
      <c r="D94" s="8"/>
      <c r="E94" s="8"/>
      <c r="F94" s="8"/>
      <c r="G94" s="8"/>
      <c r="H94" s="8"/>
      <c r="I94" s="8"/>
      <c r="J94" s="8"/>
    </row>
    <row r="95" spans="3:10" s="7" customFormat="1">
      <c r="C95" s="8"/>
      <c r="D95" s="8"/>
      <c r="E95" s="8"/>
      <c r="F95" s="8"/>
      <c r="G95" s="8"/>
      <c r="H95" s="8"/>
      <c r="I95" s="8"/>
      <c r="J95" s="8"/>
    </row>
    <row r="96" spans="3:10" s="7" customFormat="1">
      <c r="C96" s="8"/>
      <c r="D96" s="8"/>
      <c r="E96" s="8"/>
      <c r="F96" s="8"/>
      <c r="G96" s="8"/>
      <c r="H96" s="8"/>
      <c r="I96" s="8"/>
      <c r="J96" s="8"/>
    </row>
    <row r="97" spans="3:10" s="7" customFormat="1">
      <c r="C97" s="8"/>
      <c r="D97" s="8"/>
      <c r="E97" s="8"/>
      <c r="F97" s="8"/>
      <c r="G97" s="8"/>
      <c r="H97" s="8"/>
      <c r="I97" s="8"/>
      <c r="J97" s="8"/>
    </row>
    <row r="98" spans="3:10" s="7" customFormat="1">
      <c r="C98" s="8"/>
      <c r="D98" s="8"/>
      <c r="E98" s="8"/>
      <c r="F98" s="8"/>
      <c r="G98" s="8"/>
      <c r="H98" s="8"/>
      <c r="I98" s="8"/>
      <c r="J98" s="8"/>
    </row>
    <row r="99" spans="3:10" s="7" customFormat="1">
      <c r="C99" s="8"/>
      <c r="D99" s="8"/>
      <c r="E99" s="8"/>
      <c r="F99" s="8"/>
      <c r="G99" s="8"/>
      <c r="H99" s="8"/>
      <c r="I99" s="8"/>
      <c r="J99" s="8"/>
    </row>
    <row r="100" spans="3:10" s="7" customFormat="1">
      <c r="C100" s="8"/>
      <c r="D100" s="8"/>
      <c r="E100" s="8"/>
      <c r="F100" s="8"/>
      <c r="G100" s="8"/>
      <c r="H100" s="8"/>
      <c r="I100" s="8"/>
      <c r="J100" s="8"/>
    </row>
    <row r="101" spans="3:10" s="7" customFormat="1">
      <c r="C101" s="8"/>
      <c r="D101" s="8"/>
      <c r="E101" s="8"/>
      <c r="F101" s="8"/>
      <c r="G101" s="8"/>
      <c r="H101" s="8"/>
      <c r="I101" s="8"/>
      <c r="J101" s="8"/>
    </row>
    <row r="102" spans="3:10" s="7" customFormat="1">
      <c r="C102" s="8"/>
      <c r="D102" s="8"/>
      <c r="E102" s="8"/>
      <c r="F102" s="8"/>
      <c r="G102" s="8"/>
      <c r="H102" s="8"/>
      <c r="I102" s="8"/>
      <c r="J102" s="8"/>
    </row>
    <row r="103" spans="3:10" s="7" customFormat="1">
      <c r="C103" s="8"/>
      <c r="D103" s="8"/>
      <c r="E103" s="8"/>
      <c r="F103" s="8"/>
      <c r="G103" s="8"/>
      <c r="H103" s="8"/>
      <c r="I103" s="8"/>
      <c r="J103" s="8"/>
    </row>
    <row r="104" spans="3:10" s="7" customFormat="1">
      <c r="C104" s="8"/>
      <c r="D104" s="8"/>
      <c r="E104" s="8"/>
      <c r="F104" s="8"/>
      <c r="G104" s="8"/>
      <c r="H104" s="8"/>
      <c r="I104" s="8"/>
      <c r="J104" s="8"/>
    </row>
    <row r="105" spans="3:10" s="7" customFormat="1">
      <c r="C105" s="8"/>
      <c r="D105" s="8"/>
      <c r="E105" s="8"/>
      <c r="F105" s="8"/>
      <c r="G105" s="8"/>
      <c r="H105" s="8"/>
      <c r="I105" s="8"/>
      <c r="J105" s="8"/>
    </row>
    <row r="106" spans="3:10" s="7" customFormat="1">
      <c r="C106" s="8"/>
      <c r="D106" s="8"/>
      <c r="E106" s="8"/>
      <c r="F106" s="8"/>
      <c r="G106" s="8"/>
      <c r="H106" s="8"/>
      <c r="I106" s="8"/>
      <c r="J106" s="8"/>
    </row>
    <row r="107" spans="3:10" s="7" customFormat="1">
      <c r="C107" s="8"/>
      <c r="D107" s="8"/>
      <c r="E107" s="8"/>
      <c r="F107" s="8"/>
      <c r="G107" s="8"/>
      <c r="H107" s="8"/>
      <c r="I107" s="8"/>
      <c r="J107" s="8"/>
    </row>
    <row r="108" spans="3:10" s="7" customFormat="1">
      <c r="C108" s="8"/>
      <c r="D108" s="8"/>
      <c r="E108" s="8"/>
      <c r="F108" s="8"/>
      <c r="G108" s="8"/>
      <c r="H108" s="8"/>
      <c r="I108" s="8"/>
      <c r="J108" s="8"/>
    </row>
    <row r="109" spans="3:10" s="7" customFormat="1">
      <c r="C109" s="8"/>
      <c r="D109" s="8"/>
      <c r="E109" s="8"/>
      <c r="F109" s="8"/>
      <c r="G109" s="8"/>
      <c r="H109" s="8"/>
      <c r="I109" s="8"/>
      <c r="J109" s="8"/>
    </row>
    <row r="110" spans="3:10" s="7" customFormat="1">
      <c r="C110" s="8"/>
      <c r="D110" s="8"/>
      <c r="E110" s="8"/>
      <c r="F110" s="8"/>
      <c r="G110" s="8"/>
      <c r="H110" s="8"/>
      <c r="I110" s="8"/>
      <c r="J110" s="8"/>
    </row>
    <row r="111" spans="3:10" s="7" customFormat="1">
      <c r="C111" s="8"/>
      <c r="D111" s="8"/>
      <c r="E111" s="8"/>
      <c r="F111" s="8"/>
      <c r="G111" s="8"/>
      <c r="H111" s="8"/>
      <c r="I111" s="8"/>
      <c r="J111" s="8"/>
    </row>
    <row r="112" spans="3:10" s="7" customFormat="1">
      <c r="C112" s="8"/>
      <c r="D112" s="8"/>
      <c r="E112" s="8"/>
      <c r="F112" s="8"/>
      <c r="G112" s="8"/>
      <c r="H112" s="8"/>
      <c r="I112" s="8"/>
      <c r="J112" s="8"/>
    </row>
    <row r="113" spans="3:10" s="7" customFormat="1">
      <c r="C113" s="8"/>
      <c r="D113" s="8"/>
      <c r="E113" s="8"/>
      <c r="F113" s="8"/>
      <c r="G113" s="8"/>
      <c r="H113" s="8"/>
      <c r="I113" s="8"/>
      <c r="J113" s="8"/>
    </row>
    <row r="114" spans="3:10" s="7" customFormat="1">
      <c r="C114" s="8"/>
      <c r="D114" s="8"/>
      <c r="E114" s="8"/>
      <c r="F114" s="8"/>
      <c r="G114" s="8"/>
      <c r="H114" s="8"/>
      <c r="I114" s="8"/>
      <c r="J114" s="8"/>
    </row>
    <row r="115" spans="3:10" s="7" customFormat="1">
      <c r="C115" s="8"/>
      <c r="D115" s="8"/>
      <c r="E115" s="8"/>
      <c r="F115" s="8"/>
      <c r="G115" s="8"/>
      <c r="H115" s="8"/>
      <c r="I115" s="8"/>
      <c r="J115" s="8"/>
    </row>
    <row r="116" spans="3:10" s="7" customFormat="1">
      <c r="C116" s="8"/>
      <c r="D116" s="8"/>
      <c r="E116" s="8"/>
      <c r="F116" s="8"/>
      <c r="G116" s="8"/>
      <c r="H116" s="8"/>
      <c r="I116" s="8"/>
      <c r="J116" s="8"/>
    </row>
    <row r="117" spans="3:10" s="7" customFormat="1">
      <c r="C117" s="8"/>
      <c r="D117" s="8"/>
      <c r="E117" s="8"/>
      <c r="F117" s="8"/>
      <c r="G117" s="8"/>
      <c r="H117" s="8"/>
      <c r="I117" s="8"/>
      <c r="J117" s="8"/>
    </row>
    <row r="118" spans="3:10" s="7" customFormat="1">
      <c r="C118" s="8"/>
      <c r="D118" s="8"/>
      <c r="E118" s="8"/>
      <c r="F118" s="8"/>
      <c r="G118" s="8"/>
      <c r="H118" s="8"/>
      <c r="I118" s="8"/>
      <c r="J118" s="8"/>
    </row>
    <row r="119" spans="3:10" s="7" customFormat="1">
      <c r="C119" s="8"/>
      <c r="D119" s="8"/>
      <c r="E119" s="8"/>
      <c r="F119" s="8"/>
      <c r="G119" s="8"/>
      <c r="H119" s="8"/>
      <c r="I119" s="8"/>
      <c r="J119" s="8"/>
    </row>
    <row r="120" spans="3:10" s="7" customFormat="1">
      <c r="C120" s="8"/>
      <c r="D120" s="8"/>
      <c r="E120" s="8"/>
      <c r="F120" s="8"/>
      <c r="G120" s="8"/>
      <c r="H120" s="8"/>
      <c r="I120" s="8"/>
      <c r="J120" s="8"/>
    </row>
    <row r="121" spans="3:10" s="7" customFormat="1">
      <c r="C121" s="8"/>
      <c r="D121" s="8"/>
      <c r="E121" s="8"/>
      <c r="F121" s="8"/>
      <c r="G121" s="8"/>
      <c r="H121" s="8"/>
      <c r="I121" s="8"/>
      <c r="J121" s="8"/>
    </row>
    <row r="122" spans="3:10" s="7" customFormat="1">
      <c r="C122" s="8"/>
      <c r="D122" s="8"/>
      <c r="E122" s="8"/>
      <c r="F122" s="8"/>
      <c r="G122" s="8"/>
      <c r="H122" s="8"/>
      <c r="I122" s="8"/>
      <c r="J122" s="8"/>
    </row>
    <row r="123" spans="3:10" s="7" customFormat="1">
      <c r="C123" s="8"/>
      <c r="D123" s="8"/>
      <c r="E123" s="8"/>
      <c r="F123" s="8"/>
      <c r="G123" s="8"/>
      <c r="H123" s="8"/>
      <c r="I123" s="8"/>
      <c r="J123" s="8"/>
    </row>
    <row r="124" spans="3:10" s="7" customFormat="1">
      <c r="C124" s="8"/>
      <c r="D124" s="8"/>
      <c r="E124" s="8"/>
      <c r="F124" s="8"/>
      <c r="G124" s="8"/>
      <c r="H124" s="8"/>
      <c r="I124" s="8"/>
      <c r="J124" s="8"/>
    </row>
    <row r="125" spans="3:10" s="7" customFormat="1">
      <c r="C125" s="8"/>
      <c r="D125" s="8"/>
      <c r="E125" s="8"/>
      <c r="F125" s="8"/>
      <c r="G125" s="8"/>
      <c r="H125" s="8"/>
      <c r="I125" s="8"/>
      <c r="J125" s="8"/>
    </row>
    <row r="126" spans="3:10" s="7" customFormat="1">
      <c r="C126" s="8"/>
      <c r="D126" s="8"/>
      <c r="E126" s="8"/>
      <c r="F126" s="8"/>
      <c r="G126" s="8"/>
      <c r="H126" s="8"/>
      <c r="I126" s="8"/>
      <c r="J126" s="8"/>
    </row>
    <row r="127" spans="3:10" s="7" customFormat="1">
      <c r="C127" s="8"/>
      <c r="D127" s="8"/>
      <c r="E127" s="8"/>
      <c r="F127" s="8"/>
      <c r="G127" s="8"/>
      <c r="H127" s="8"/>
      <c r="I127" s="8"/>
      <c r="J127" s="8"/>
    </row>
    <row r="128" spans="3:10" s="7" customFormat="1">
      <c r="C128" s="8"/>
      <c r="D128" s="8"/>
      <c r="E128" s="8"/>
      <c r="F128" s="8"/>
      <c r="G128" s="8"/>
      <c r="H128" s="8"/>
      <c r="I128" s="8"/>
      <c r="J128" s="8"/>
    </row>
    <row r="129" spans="3:10" s="7" customFormat="1">
      <c r="C129" s="8"/>
      <c r="D129" s="8"/>
      <c r="E129" s="8"/>
      <c r="F129" s="8"/>
      <c r="G129" s="8"/>
      <c r="H129" s="8"/>
      <c r="I129" s="8"/>
      <c r="J129" s="8"/>
    </row>
    <row r="130" spans="3:10" s="7" customFormat="1">
      <c r="C130" s="8"/>
      <c r="D130" s="8"/>
      <c r="E130" s="8"/>
      <c r="F130" s="8"/>
      <c r="G130" s="8"/>
      <c r="H130" s="8"/>
      <c r="I130" s="8"/>
      <c r="J130" s="8"/>
    </row>
    <row r="131" spans="3:10" s="7" customFormat="1">
      <c r="C131" s="8"/>
      <c r="D131" s="8"/>
      <c r="E131" s="8"/>
      <c r="F131" s="8"/>
      <c r="G131" s="8"/>
      <c r="H131" s="8"/>
      <c r="I131" s="8"/>
      <c r="J131" s="8"/>
    </row>
    <row r="132" spans="3:10" s="7" customFormat="1">
      <c r="C132" s="8"/>
      <c r="D132" s="8"/>
      <c r="E132" s="8"/>
      <c r="F132" s="8"/>
      <c r="G132" s="8"/>
      <c r="H132" s="8"/>
      <c r="I132" s="8"/>
      <c r="J132" s="8"/>
    </row>
    <row r="133" spans="3:10" s="7" customFormat="1">
      <c r="C133" s="8"/>
      <c r="D133" s="8"/>
      <c r="E133" s="8"/>
      <c r="F133" s="8"/>
      <c r="G133" s="8"/>
      <c r="H133" s="8"/>
      <c r="I133" s="8"/>
      <c r="J133" s="8"/>
    </row>
    <row r="134" spans="3:10" s="7" customFormat="1">
      <c r="C134" s="8"/>
      <c r="D134" s="8"/>
      <c r="E134" s="8"/>
      <c r="F134" s="8"/>
      <c r="G134" s="8"/>
      <c r="H134" s="8"/>
      <c r="I134" s="8"/>
      <c r="J134" s="8"/>
    </row>
    <row r="135" spans="3:10" s="7" customFormat="1">
      <c r="C135" s="8"/>
      <c r="D135" s="8"/>
      <c r="E135" s="8"/>
      <c r="F135" s="8"/>
      <c r="G135" s="8"/>
      <c r="H135" s="8"/>
      <c r="I135" s="8"/>
      <c r="J135" s="8"/>
    </row>
    <row r="136" spans="3:10" s="7" customFormat="1">
      <c r="C136" s="8"/>
      <c r="D136" s="8"/>
      <c r="E136" s="8"/>
      <c r="F136" s="8"/>
      <c r="G136" s="8"/>
      <c r="H136" s="8"/>
      <c r="I136" s="8"/>
      <c r="J136" s="8"/>
    </row>
    <row r="137" spans="3:10" s="7" customFormat="1">
      <c r="C137" s="8"/>
      <c r="D137" s="8"/>
      <c r="E137" s="8"/>
      <c r="F137" s="8"/>
      <c r="G137" s="8"/>
      <c r="H137" s="8"/>
      <c r="I137" s="8"/>
      <c r="J137" s="8"/>
    </row>
    <row r="138" spans="3:10" s="7" customFormat="1">
      <c r="C138" s="8"/>
      <c r="D138" s="8"/>
      <c r="E138" s="8"/>
      <c r="F138" s="8"/>
      <c r="G138" s="8"/>
      <c r="H138" s="8"/>
      <c r="I138" s="8"/>
      <c r="J138" s="8"/>
    </row>
    <row r="139" spans="3:10" s="7" customFormat="1">
      <c r="C139" s="8"/>
      <c r="D139" s="8"/>
      <c r="E139" s="8"/>
      <c r="F139" s="8"/>
      <c r="G139" s="8"/>
      <c r="H139" s="8"/>
      <c r="I139" s="8"/>
      <c r="J139" s="8"/>
    </row>
    <row r="140" spans="3:10" s="7" customFormat="1">
      <c r="C140" s="8"/>
      <c r="D140" s="8"/>
      <c r="E140" s="8"/>
      <c r="F140" s="8"/>
      <c r="G140" s="8"/>
      <c r="H140" s="8"/>
      <c r="I140" s="8"/>
      <c r="J140" s="8"/>
    </row>
    <row r="141" spans="3:10" s="7" customFormat="1">
      <c r="C141" s="8"/>
      <c r="D141" s="8"/>
      <c r="E141" s="8"/>
      <c r="F141" s="8"/>
      <c r="G141" s="8"/>
      <c r="H141" s="8"/>
      <c r="I141" s="8"/>
      <c r="J141" s="8"/>
    </row>
    <row r="142" spans="3:10" s="7" customFormat="1">
      <c r="C142" s="8"/>
      <c r="D142" s="8"/>
      <c r="E142" s="8"/>
      <c r="F142" s="8"/>
      <c r="G142" s="8"/>
      <c r="H142" s="8"/>
      <c r="I142" s="8"/>
      <c r="J142" s="8"/>
    </row>
    <row r="143" spans="3:10" s="7" customFormat="1">
      <c r="C143" s="8"/>
      <c r="D143" s="8"/>
      <c r="E143" s="8"/>
      <c r="F143" s="8"/>
      <c r="G143" s="8"/>
      <c r="H143" s="8"/>
      <c r="I143" s="8"/>
      <c r="J143" s="8"/>
    </row>
    <row r="144" spans="3:10" s="7" customFormat="1">
      <c r="C144" s="8"/>
      <c r="D144" s="8"/>
      <c r="E144" s="8"/>
      <c r="F144" s="8"/>
      <c r="G144" s="8"/>
      <c r="H144" s="8"/>
      <c r="I144" s="8"/>
      <c r="J144" s="8"/>
    </row>
    <row r="145" spans="3:10" s="7" customFormat="1">
      <c r="C145" s="8"/>
      <c r="D145" s="8"/>
      <c r="E145" s="8"/>
      <c r="F145" s="8"/>
      <c r="G145" s="8"/>
      <c r="H145" s="8"/>
      <c r="I145" s="8"/>
      <c r="J145" s="8"/>
    </row>
    <row r="146" spans="3:10" s="7" customFormat="1">
      <c r="C146" s="8"/>
      <c r="D146" s="8"/>
      <c r="E146" s="8"/>
      <c r="F146" s="8"/>
      <c r="G146" s="8"/>
      <c r="H146" s="8"/>
      <c r="I146" s="8"/>
      <c r="J146" s="8"/>
    </row>
    <row r="147" spans="3:10" s="7" customFormat="1">
      <c r="C147" s="8"/>
      <c r="D147" s="8"/>
      <c r="E147" s="8"/>
      <c r="F147" s="8"/>
      <c r="G147" s="8"/>
      <c r="H147" s="8"/>
      <c r="I147" s="8"/>
      <c r="J147" s="8"/>
    </row>
    <row r="148" spans="3:10" s="7" customFormat="1">
      <c r="C148" s="8"/>
      <c r="D148" s="8"/>
      <c r="E148" s="8"/>
      <c r="F148" s="8"/>
      <c r="G148" s="8"/>
      <c r="H148" s="8"/>
      <c r="I148" s="8"/>
      <c r="J148" s="8"/>
    </row>
    <row r="149" spans="3:10" s="7" customFormat="1">
      <c r="C149" s="8"/>
      <c r="D149" s="8"/>
      <c r="E149" s="8"/>
      <c r="F149" s="8"/>
      <c r="G149" s="8"/>
      <c r="H149" s="8"/>
      <c r="I149" s="8"/>
      <c r="J149" s="8"/>
    </row>
    <row r="150" spans="3:10" s="7" customFormat="1">
      <c r="C150" s="8"/>
      <c r="D150" s="8"/>
      <c r="E150" s="8"/>
      <c r="F150" s="8"/>
      <c r="G150" s="8"/>
      <c r="H150" s="8"/>
      <c r="I150" s="8"/>
      <c r="J150" s="8"/>
    </row>
    <row r="151" spans="3:10" s="7" customFormat="1">
      <c r="C151" s="8"/>
      <c r="D151" s="8"/>
      <c r="E151" s="8"/>
      <c r="F151" s="8"/>
      <c r="G151" s="8"/>
      <c r="H151" s="8"/>
      <c r="I151" s="8"/>
      <c r="J151" s="8"/>
    </row>
    <row r="152" spans="3:10" s="7" customFormat="1">
      <c r="C152" s="8"/>
      <c r="D152" s="8"/>
      <c r="E152" s="8"/>
      <c r="F152" s="8"/>
      <c r="G152" s="8"/>
      <c r="H152" s="8"/>
      <c r="I152" s="8"/>
      <c r="J152" s="8"/>
    </row>
    <row r="153" spans="3:10" s="7" customFormat="1">
      <c r="C153" s="8"/>
      <c r="D153" s="8"/>
      <c r="E153" s="8"/>
      <c r="F153" s="8"/>
      <c r="G153" s="8"/>
      <c r="H153" s="8"/>
      <c r="I153" s="8"/>
      <c r="J153" s="8"/>
    </row>
    <row r="154" spans="3:10" s="7" customFormat="1">
      <c r="C154" s="8"/>
      <c r="D154" s="8"/>
      <c r="E154" s="8"/>
      <c r="F154" s="8"/>
      <c r="G154" s="8"/>
      <c r="H154" s="8"/>
      <c r="I154" s="8"/>
      <c r="J154" s="8"/>
    </row>
    <row r="155" spans="3:10" s="7" customFormat="1">
      <c r="C155" s="8"/>
      <c r="D155" s="8"/>
      <c r="E155" s="8"/>
      <c r="F155" s="8"/>
      <c r="G155" s="8"/>
      <c r="H155" s="8"/>
      <c r="I155" s="8"/>
      <c r="J155" s="8"/>
    </row>
    <row r="156" spans="3:10" s="7" customFormat="1">
      <c r="C156" s="8"/>
      <c r="D156" s="8"/>
      <c r="E156" s="8"/>
      <c r="F156" s="8"/>
      <c r="G156" s="8"/>
      <c r="H156" s="8"/>
      <c r="I156" s="8"/>
      <c r="J156" s="8"/>
    </row>
    <row r="157" spans="3:10" s="7" customFormat="1">
      <c r="C157" s="8"/>
      <c r="D157" s="8"/>
      <c r="E157" s="8"/>
      <c r="F157" s="8"/>
      <c r="G157" s="8"/>
      <c r="H157" s="8"/>
      <c r="I157" s="8"/>
      <c r="J157" s="8"/>
    </row>
    <row r="158" spans="3:10" s="7" customFormat="1">
      <c r="C158" s="8"/>
      <c r="D158" s="8"/>
      <c r="E158" s="8"/>
      <c r="F158" s="8"/>
      <c r="G158" s="8"/>
      <c r="H158" s="8"/>
      <c r="I158" s="8"/>
      <c r="J158" s="8"/>
    </row>
    <row r="159" spans="3:10" s="7" customFormat="1">
      <c r="C159" s="8"/>
      <c r="D159" s="8"/>
      <c r="E159" s="8"/>
      <c r="F159" s="8"/>
      <c r="G159" s="8"/>
      <c r="H159" s="8"/>
      <c r="I159" s="8"/>
      <c r="J159" s="8"/>
    </row>
    <row r="160" spans="3:10" s="7" customFormat="1">
      <c r="C160" s="8"/>
      <c r="D160" s="8"/>
      <c r="E160" s="8"/>
      <c r="F160" s="8"/>
      <c r="G160" s="8"/>
      <c r="H160" s="8"/>
      <c r="I160" s="8"/>
      <c r="J160" s="8"/>
    </row>
    <row r="161" spans="3:10" s="7" customFormat="1">
      <c r="C161" s="8"/>
      <c r="D161" s="8"/>
      <c r="E161" s="8"/>
      <c r="F161" s="8"/>
      <c r="G161" s="8"/>
      <c r="H161" s="8"/>
      <c r="I161" s="8"/>
      <c r="J161" s="8"/>
    </row>
    <row r="162" spans="3:10" s="7" customFormat="1">
      <c r="C162" s="8"/>
      <c r="D162" s="8"/>
      <c r="E162" s="8"/>
      <c r="F162" s="8"/>
      <c r="G162" s="8"/>
      <c r="H162" s="8"/>
      <c r="I162" s="8"/>
      <c r="J162" s="8"/>
    </row>
    <row r="163" spans="3:10" s="7" customFormat="1">
      <c r="C163" s="8"/>
      <c r="D163" s="8"/>
      <c r="E163" s="8"/>
      <c r="F163" s="8"/>
      <c r="G163" s="8"/>
      <c r="H163" s="8"/>
      <c r="I163" s="8"/>
      <c r="J163" s="8"/>
    </row>
    <row r="164" spans="3:10" s="7" customFormat="1">
      <c r="C164" s="8"/>
      <c r="D164" s="8"/>
      <c r="E164" s="8"/>
      <c r="F164" s="8"/>
      <c r="G164" s="8"/>
      <c r="H164" s="8"/>
      <c r="I164" s="8"/>
      <c r="J164" s="8"/>
    </row>
    <row r="165" spans="3:10" s="7" customFormat="1">
      <c r="C165" s="8"/>
      <c r="D165" s="8"/>
      <c r="E165" s="8"/>
      <c r="F165" s="8"/>
      <c r="G165" s="8"/>
      <c r="H165" s="8"/>
      <c r="I165" s="8"/>
      <c r="J165" s="8"/>
    </row>
    <row r="166" spans="3:10" s="7" customFormat="1">
      <c r="C166" s="8"/>
      <c r="D166" s="8"/>
      <c r="E166" s="8"/>
      <c r="F166" s="8"/>
      <c r="G166" s="8"/>
      <c r="H166" s="8"/>
      <c r="I166" s="8"/>
      <c r="J166" s="8"/>
    </row>
    <row r="167" spans="3:10" s="7" customFormat="1">
      <c r="C167" s="8"/>
      <c r="D167" s="8"/>
      <c r="E167" s="8"/>
      <c r="F167" s="8"/>
      <c r="G167" s="8"/>
      <c r="H167" s="8"/>
      <c r="I167" s="8"/>
      <c r="J167" s="8"/>
    </row>
    <row r="168" spans="3:10" s="7" customFormat="1">
      <c r="C168" s="8"/>
      <c r="D168" s="8"/>
      <c r="E168" s="8"/>
      <c r="F168" s="8"/>
      <c r="G168" s="8"/>
      <c r="H168" s="8"/>
      <c r="I168" s="8"/>
      <c r="J168" s="8"/>
    </row>
    <row r="169" spans="3:10" s="7" customFormat="1">
      <c r="C169" s="8"/>
      <c r="D169" s="8"/>
      <c r="E169" s="8"/>
      <c r="F169" s="8"/>
      <c r="G169" s="8"/>
      <c r="H169" s="8"/>
      <c r="I169" s="8"/>
      <c r="J169" s="8"/>
    </row>
    <row r="170" spans="3:10" s="7" customFormat="1">
      <c r="C170" s="8"/>
      <c r="D170" s="8"/>
      <c r="E170" s="8"/>
      <c r="F170" s="8"/>
      <c r="G170" s="8"/>
      <c r="H170" s="8"/>
      <c r="I170" s="8"/>
      <c r="J170" s="8"/>
    </row>
    <row r="171" spans="3:10" s="7" customFormat="1">
      <c r="C171" s="8"/>
      <c r="D171" s="8"/>
      <c r="E171" s="8"/>
      <c r="F171" s="8"/>
      <c r="G171" s="8"/>
      <c r="H171" s="8"/>
      <c r="I171" s="8"/>
      <c r="J171" s="8"/>
    </row>
    <row r="172" spans="3:10" s="7" customFormat="1">
      <c r="C172" s="8"/>
      <c r="D172" s="8"/>
      <c r="E172" s="8"/>
      <c r="F172" s="8"/>
      <c r="G172" s="8"/>
      <c r="H172" s="8"/>
      <c r="I172" s="8"/>
      <c r="J172" s="8"/>
    </row>
    <row r="173" spans="3:10" s="7" customFormat="1">
      <c r="C173" s="8"/>
      <c r="D173" s="8"/>
      <c r="E173" s="8"/>
      <c r="F173" s="8"/>
      <c r="G173" s="8"/>
      <c r="H173" s="8"/>
      <c r="I173" s="8"/>
      <c r="J173" s="8"/>
    </row>
    <row r="174" spans="3:10" s="7" customFormat="1">
      <c r="C174" s="8"/>
      <c r="D174" s="8"/>
      <c r="E174" s="8"/>
      <c r="F174" s="8"/>
      <c r="G174" s="8"/>
      <c r="H174" s="8"/>
      <c r="I174" s="8"/>
      <c r="J174" s="8"/>
    </row>
    <row r="175" spans="3:10" s="7" customFormat="1">
      <c r="C175" s="8"/>
      <c r="D175" s="8"/>
      <c r="E175" s="8"/>
      <c r="F175" s="8"/>
      <c r="G175" s="8"/>
      <c r="H175" s="8"/>
      <c r="I175" s="8"/>
      <c r="J175" s="8"/>
    </row>
    <row r="176" spans="3:10" s="7" customFormat="1">
      <c r="C176" s="8"/>
      <c r="D176" s="8"/>
      <c r="E176" s="8"/>
      <c r="F176" s="8"/>
      <c r="G176" s="8"/>
      <c r="H176" s="8"/>
      <c r="I176" s="8"/>
      <c r="J176" s="8"/>
    </row>
    <row r="177" spans="3:10" s="7" customFormat="1">
      <c r="C177" s="8"/>
      <c r="D177" s="8"/>
      <c r="E177" s="8"/>
      <c r="F177" s="8"/>
      <c r="G177" s="8"/>
      <c r="H177" s="8"/>
      <c r="I177" s="8"/>
      <c r="J177" s="8"/>
    </row>
    <row r="178" spans="3:10" s="7" customFormat="1">
      <c r="C178" s="8"/>
      <c r="D178" s="8"/>
      <c r="E178" s="8"/>
      <c r="F178" s="8"/>
      <c r="G178" s="8"/>
      <c r="H178" s="8"/>
      <c r="I178" s="8"/>
      <c r="J178" s="8"/>
    </row>
    <row r="179" spans="3:10" s="7" customFormat="1">
      <c r="C179" s="8"/>
      <c r="D179" s="8"/>
      <c r="E179" s="8"/>
      <c r="F179" s="8"/>
      <c r="G179" s="8"/>
      <c r="H179" s="8"/>
      <c r="I179" s="8"/>
      <c r="J179" s="8"/>
    </row>
    <row r="180" spans="3:10" s="7" customFormat="1">
      <c r="C180" s="8"/>
      <c r="D180" s="8"/>
      <c r="E180" s="8"/>
      <c r="F180" s="8"/>
      <c r="G180" s="8"/>
      <c r="H180" s="8"/>
      <c r="I180" s="8"/>
      <c r="J180" s="8"/>
    </row>
    <row r="181" spans="3:10" s="7" customFormat="1">
      <c r="C181" s="8"/>
      <c r="D181" s="8"/>
      <c r="E181" s="8"/>
      <c r="F181" s="8"/>
      <c r="G181" s="8"/>
      <c r="H181" s="8"/>
      <c r="I181" s="8"/>
      <c r="J181" s="8"/>
    </row>
    <row r="182" spans="3:10" s="7" customFormat="1">
      <c r="C182" s="8"/>
      <c r="D182" s="8"/>
      <c r="E182" s="8"/>
      <c r="F182" s="8"/>
      <c r="G182" s="8"/>
      <c r="H182" s="8"/>
      <c r="I182" s="8"/>
      <c r="J182" s="8"/>
    </row>
    <row r="183" spans="3:10" s="7" customFormat="1">
      <c r="C183" s="8"/>
      <c r="D183" s="8"/>
      <c r="E183" s="8"/>
      <c r="F183" s="8"/>
      <c r="G183" s="8"/>
      <c r="H183" s="8"/>
      <c r="I183" s="8"/>
      <c r="J183" s="8"/>
    </row>
    <row r="184" spans="3:10" s="7" customFormat="1">
      <c r="C184" s="8"/>
      <c r="D184" s="8"/>
      <c r="E184" s="8"/>
      <c r="F184" s="8"/>
      <c r="G184" s="8"/>
      <c r="H184" s="8"/>
      <c r="I184" s="8"/>
      <c r="J184" s="8"/>
    </row>
    <row r="185" spans="3:10" s="7" customFormat="1">
      <c r="C185" s="8"/>
      <c r="D185" s="8"/>
      <c r="E185" s="8"/>
      <c r="F185" s="8"/>
      <c r="G185" s="8"/>
      <c r="H185" s="8"/>
      <c r="I185" s="8"/>
      <c r="J185" s="8"/>
    </row>
    <row r="186" spans="3:10" s="7" customFormat="1">
      <c r="C186" s="8"/>
      <c r="D186" s="8"/>
      <c r="E186" s="8"/>
      <c r="F186" s="8"/>
      <c r="G186" s="8"/>
      <c r="H186" s="8"/>
      <c r="I186" s="8"/>
      <c r="J186" s="8"/>
    </row>
    <row r="187" spans="3:10" s="7" customFormat="1">
      <c r="C187" s="8"/>
      <c r="D187" s="8"/>
      <c r="E187" s="8"/>
      <c r="F187" s="8"/>
      <c r="G187" s="8"/>
      <c r="H187" s="8"/>
      <c r="I187" s="8"/>
      <c r="J187" s="8"/>
    </row>
    <row r="188" spans="3:10" s="7" customFormat="1">
      <c r="C188" s="8"/>
      <c r="D188" s="8"/>
      <c r="E188" s="8"/>
      <c r="F188" s="8"/>
      <c r="G188" s="8"/>
      <c r="H188" s="8"/>
      <c r="I188" s="8"/>
      <c r="J188" s="8"/>
    </row>
    <row r="189" spans="3:10" s="7" customFormat="1">
      <c r="C189" s="8"/>
      <c r="D189" s="8"/>
      <c r="E189" s="8"/>
      <c r="F189" s="8"/>
      <c r="G189" s="8"/>
      <c r="H189" s="8"/>
      <c r="I189" s="8"/>
      <c r="J189" s="8"/>
    </row>
    <row r="190" spans="3:10" s="7" customFormat="1">
      <c r="C190" s="8"/>
      <c r="D190" s="8"/>
      <c r="E190" s="8"/>
      <c r="F190" s="8"/>
      <c r="G190" s="8"/>
      <c r="H190" s="8"/>
      <c r="I190" s="8"/>
      <c r="J190" s="8"/>
    </row>
    <row r="191" spans="3:10" s="7" customFormat="1">
      <c r="C191" s="8"/>
      <c r="D191" s="8"/>
      <c r="E191" s="8"/>
      <c r="F191" s="8"/>
      <c r="G191" s="8"/>
      <c r="H191" s="8"/>
      <c r="I191" s="8"/>
      <c r="J191" s="8"/>
    </row>
    <row r="192" spans="3:10" s="7" customFormat="1">
      <c r="C192" s="8"/>
      <c r="D192" s="8"/>
      <c r="E192" s="8"/>
      <c r="F192" s="8"/>
      <c r="G192" s="8"/>
      <c r="H192" s="8"/>
      <c r="I192" s="8"/>
      <c r="J192" s="8"/>
    </row>
    <row r="193" spans="3:10" s="7" customFormat="1">
      <c r="C193" s="8"/>
      <c r="D193" s="8"/>
      <c r="E193" s="8"/>
      <c r="F193" s="8"/>
      <c r="G193" s="8"/>
      <c r="H193" s="8"/>
      <c r="I193" s="8"/>
      <c r="J193" s="8"/>
    </row>
    <row r="194" spans="3:10" s="7" customFormat="1">
      <c r="C194" s="8"/>
      <c r="D194" s="8"/>
      <c r="E194" s="8"/>
      <c r="F194" s="8"/>
      <c r="G194" s="8"/>
      <c r="H194" s="8"/>
      <c r="I194" s="8"/>
      <c r="J194" s="8"/>
    </row>
    <row r="195" spans="3:10" s="7" customFormat="1">
      <c r="C195" s="8"/>
      <c r="D195" s="8"/>
      <c r="E195" s="8"/>
      <c r="F195" s="8"/>
      <c r="G195" s="8"/>
      <c r="H195" s="8"/>
      <c r="I195" s="8"/>
      <c r="J195" s="8"/>
    </row>
    <row r="196" spans="3:10" s="7" customFormat="1">
      <c r="C196" s="8"/>
      <c r="D196" s="8"/>
      <c r="E196" s="8"/>
      <c r="F196" s="8"/>
      <c r="G196" s="8"/>
      <c r="H196" s="8"/>
      <c r="I196" s="8"/>
      <c r="J196" s="8"/>
    </row>
    <row r="197" spans="3:10" s="7" customFormat="1">
      <c r="C197" s="8"/>
      <c r="D197" s="8"/>
      <c r="E197" s="8"/>
      <c r="F197" s="8"/>
      <c r="G197" s="8"/>
      <c r="H197" s="8"/>
      <c r="I197" s="8"/>
      <c r="J197" s="8"/>
    </row>
    <row r="198" spans="3:10" s="7" customFormat="1">
      <c r="C198" s="8"/>
      <c r="D198" s="8"/>
      <c r="E198" s="8"/>
      <c r="F198" s="8"/>
      <c r="G198" s="8"/>
      <c r="H198" s="8"/>
      <c r="I198" s="8"/>
      <c r="J198" s="8"/>
    </row>
    <row r="199" spans="3:10" s="7" customFormat="1">
      <c r="C199" s="8"/>
      <c r="D199" s="8"/>
      <c r="E199" s="8"/>
      <c r="F199" s="8"/>
      <c r="G199" s="8"/>
      <c r="H199" s="8"/>
      <c r="I199" s="8"/>
      <c r="J199" s="8"/>
    </row>
    <row r="200" spans="3:10" s="7" customFormat="1">
      <c r="C200" s="8"/>
      <c r="D200" s="8"/>
      <c r="E200" s="8"/>
      <c r="F200" s="8"/>
      <c r="G200" s="8"/>
      <c r="H200" s="8"/>
      <c r="I200" s="8"/>
      <c r="J200" s="8"/>
    </row>
    <row r="201" spans="3:10" s="7" customFormat="1">
      <c r="C201" s="8"/>
      <c r="D201" s="8"/>
      <c r="E201" s="8"/>
      <c r="F201" s="8"/>
      <c r="G201" s="8"/>
      <c r="H201" s="8"/>
      <c r="I201" s="8"/>
      <c r="J201" s="8"/>
    </row>
    <row r="202" spans="3:10" s="7" customFormat="1">
      <c r="C202" s="8"/>
      <c r="D202" s="8"/>
      <c r="E202" s="8"/>
      <c r="F202" s="8"/>
      <c r="G202" s="8"/>
      <c r="H202" s="8"/>
      <c r="I202" s="8"/>
      <c r="J202" s="8"/>
    </row>
    <row r="203" spans="3:10" s="7" customFormat="1">
      <c r="C203" s="8"/>
      <c r="D203" s="8"/>
      <c r="E203" s="8"/>
      <c r="F203" s="8"/>
      <c r="G203" s="8"/>
      <c r="H203" s="8"/>
      <c r="I203" s="8"/>
      <c r="J203" s="8"/>
    </row>
    <row r="204" spans="3:10" s="7" customFormat="1">
      <c r="C204" s="8"/>
      <c r="D204" s="8"/>
      <c r="E204" s="8"/>
      <c r="F204" s="8"/>
      <c r="G204" s="8"/>
      <c r="H204" s="8"/>
      <c r="I204" s="8"/>
      <c r="J204" s="8"/>
    </row>
    <row r="205" spans="3:10" s="7" customFormat="1">
      <c r="C205" s="8"/>
      <c r="D205" s="8"/>
      <c r="E205" s="8"/>
      <c r="F205" s="8"/>
      <c r="G205" s="8"/>
      <c r="H205" s="8"/>
      <c r="I205" s="8"/>
      <c r="J205" s="8"/>
    </row>
    <row r="206" spans="3:10" s="7" customFormat="1">
      <c r="C206" s="8"/>
      <c r="D206" s="8"/>
      <c r="E206" s="8"/>
      <c r="F206" s="8"/>
      <c r="G206" s="8"/>
      <c r="H206" s="8"/>
      <c r="I206" s="8"/>
      <c r="J206" s="8"/>
    </row>
    <row r="207" spans="3:10" s="7" customFormat="1">
      <c r="C207" s="8"/>
      <c r="D207" s="8"/>
      <c r="E207" s="8"/>
      <c r="F207" s="8"/>
      <c r="G207" s="8"/>
      <c r="H207" s="8"/>
      <c r="I207" s="8"/>
      <c r="J207" s="8"/>
    </row>
    <row r="208" spans="3:10" s="7" customFormat="1">
      <c r="C208" s="8"/>
      <c r="D208" s="8"/>
      <c r="E208" s="8"/>
      <c r="F208" s="8"/>
      <c r="G208" s="8"/>
      <c r="H208" s="8"/>
      <c r="I208" s="8"/>
      <c r="J208" s="8"/>
    </row>
    <row r="209" spans="3:10" s="7" customFormat="1">
      <c r="C209" s="8"/>
      <c r="D209" s="8"/>
      <c r="E209" s="8"/>
      <c r="F209" s="8"/>
      <c r="G209" s="8"/>
      <c r="H209" s="8"/>
      <c r="I209" s="8"/>
      <c r="J209" s="8"/>
    </row>
    <row r="210" spans="3:10" s="7" customFormat="1">
      <c r="C210" s="8"/>
      <c r="D210" s="8"/>
      <c r="E210" s="8"/>
      <c r="F210" s="8"/>
      <c r="G210" s="8"/>
      <c r="H210" s="8"/>
      <c r="I210" s="8"/>
      <c r="J210" s="8"/>
    </row>
    <row r="211" spans="3:10" s="7" customFormat="1">
      <c r="C211" s="8"/>
      <c r="D211" s="8"/>
      <c r="E211" s="8"/>
      <c r="F211" s="8"/>
      <c r="G211" s="8"/>
      <c r="H211" s="8"/>
      <c r="I211" s="8"/>
      <c r="J211" s="8"/>
    </row>
    <row r="212" spans="3:10" s="7" customFormat="1">
      <c r="C212" s="8"/>
      <c r="D212" s="8"/>
      <c r="E212" s="8"/>
      <c r="F212" s="8"/>
      <c r="G212" s="8"/>
      <c r="H212" s="8"/>
      <c r="I212" s="8"/>
      <c r="J212" s="8"/>
    </row>
    <row r="213" spans="3:10" s="7" customFormat="1">
      <c r="C213" s="8"/>
      <c r="D213" s="8"/>
      <c r="E213" s="8"/>
      <c r="F213" s="8"/>
      <c r="G213" s="8"/>
      <c r="H213" s="8"/>
      <c r="I213" s="8"/>
      <c r="J213" s="8"/>
    </row>
    <row r="214" spans="3:10" s="7" customFormat="1">
      <c r="C214" s="8"/>
      <c r="D214" s="8"/>
      <c r="E214" s="8"/>
      <c r="F214" s="8"/>
      <c r="G214" s="8"/>
      <c r="H214" s="8"/>
      <c r="I214" s="8"/>
      <c r="J214" s="8"/>
    </row>
    <row r="215" spans="3:10" s="7" customFormat="1">
      <c r="C215" s="8"/>
      <c r="D215" s="8"/>
      <c r="E215" s="8"/>
      <c r="F215" s="8"/>
      <c r="G215" s="8"/>
      <c r="H215" s="8"/>
      <c r="I215" s="8"/>
      <c r="J215" s="8"/>
    </row>
    <row r="216" spans="3:10" s="7" customFormat="1">
      <c r="C216" s="8"/>
      <c r="D216" s="8"/>
      <c r="E216" s="8"/>
      <c r="F216" s="8"/>
      <c r="G216" s="8"/>
      <c r="H216" s="8"/>
      <c r="I216" s="8"/>
      <c r="J216" s="8"/>
    </row>
    <row r="217" spans="3:10" s="7" customFormat="1">
      <c r="C217" s="8"/>
      <c r="D217" s="8"/>
      <c r="E217" s="8"/>
      <c r="F217" s="8"/>
      <c r="G217" s="8"/>
      <c r="H217" s="8"/>
      <c r="I217" s="8"/>
      <c r="J217" s="8"/>
    </row>
    <row r="218" spans="3:10" s="7" customFormat="1">
      <c r="C218" s="8"/>
      <c r="D218" s="8"/>
      <c r="E218" s="8"/>
      <c r="F218" s="8"/>
      <c r="G218" s="8"/>
      <c r="H218" s="8"/>
      <c r="I218" s="8"/>
      <c r="J218" s="8"/>
    </row>
    <row r="219" spans="3:10" s="7" customFormat="1">
      <c r="C219" s="8"/>
      <c r="D219" s="8"/>
      <c r="E219" s="8"/>
      <c r="F219" s="8"/>
      <c r="G219" s="8"/>
      <c r="H219" s="8"/>
      <c r="I219" s="8"/>
      <c r="J219" s="8"/>
    </row>
    <row r="220" spans="3:10" s="7" customFormat="1">
      <c r="C220" s="8"/>
      <c r="D220" s="8"/>
      <c r="E220" s="8"/>
      <c r="F220" s="8"/>
      <c r="G220" s="8"/>
      <c r="H220" s="8"/>
      <c r="I220" s="8"/>
      <c r="J220" s="8"/>
    </row>
    <row r="221" spans="3:10" s="7" customFormat="1">
      <c r="C221" s="8"/>
      <c r="D221" s="8"/>
      <c r="E221" s="8"/>
      <c r="F221" s="8"/>
      <c r="G221" s="8"/>
      <c r="H221" s="8"/>
      <c r="I221" s="8"/>
      <c r="J221" s="8"/>
    </row>
    <row r="222" spans="3:10" s="7" customFormat="1">
      <c r="C222" s="8"/>
      <c r="D222" s="8"/>
      <c r="E222" s="8"/>
      <c r="F222" s="8"/>
      <c r="G222" s="8"/>
      <c r="H222" s="8"/>
      <c r="I222" s="8"/>
      <c r="J222" s="8"/>
    </row>
    <row r="223" spans="3:10" s="7" customFormat="1">
      <c r="C223" s="8"/>
      <c r="D223" s="8"/>
      <c r="E223" s="8"/>
      <c r="F223" s="8"/>
      <c r="G223" s="8"/>
      <c r="H223" s="8"/>
      <c r="I223" s="8"/>
      <c r="J223" s="8"/>
    </row>
    <row r="224" spans="3:10" s="7" customFormat="1">
      <c r="C224" s="8"/>
      <c r="D224" s="8"/>
      <c r="E224" s="8"/>
      <c r="F224" s="8"/>
      <c r="G224" s="8"/>
      <c r="H224" s="8"/>
      <c r="I224" s="8"/>
      <c r="J224" s="8"/>
    </row>
    <row r="225" spans="3:10" s="7" customFormat="1">
      <c r="C225" s="8"/>
      <c r="D225" s="8"/>
      <c r="E225" s="8"/>
      <c r="F225" s="8"/>
      <c r="G225" s="8"/>
      <c r="H225" s="8"/>
      <c r="I225" s="8"/>
      <c r="J225" s="8"/>
    </row>
    <row r="226" spans="3:10" s="7" customFormat="1">
      <c r="C226" s="8"/>
      <c r="D226" s="8"/>
      <c r="E226" s="8"/>
      <c r="F226" s="8"/>
      <c r="G226" s="8"/>
      <c r="H226" s="8"/>
      <c r="I226" s="8"/>
      <c r="J226" s="8"/>
    </row>
    <row r="227" spans="3:10" s="7" customFormat="1">
      <c r="C227" s="8"/>
      <c r="D227" s="8"/>
      <c r="E227" s="8"/>
      <c r="F227" s="8"/>
      <c r="G227" s="8"/>
      <c r="H227" s="8"/>
      <c r="I227" s="8"/>
      <c r="J227" s="8"/>
    </row>
    <row r="228" spans="3:10" s="7" customFormat="1">
      <c r="C228" s="8"/>
      <c r="D228" s="8"/>
      <c r="E228" s="8"/>
      <c r="F228" s="8"/>
      <c r="G228" s="8"/>
      <c r="H228" s="8"/>
      <c r="I228" s="8"/>
      <c r="J228" s="8"/>
    </row>
    <row r="229" spans="3:10" s="7" customFormat="1">
      <c r="C229" s="8"/>
      <c r="D229" s="8"/>
      <c r="E229" s="8"/>
      <c r="F229" s="8"/>
      <c r="G229" s="8"/>
      <c r="H229" s="8"/>
      <c r="I229" s="8"/>
      <c r="J229" s="8"/>
    </row>
    <row r="230" spans="3:10" s="7" customFormat="1">
      <c r="C230" s="8"/>
      <c r="D230" s="8"/>
      <c r="E230" s="8"/>
      <c r="F230" s="8"/>
      <c r="G230" s="8"/>
      <c r="H230" s="8"/>
      <c r="I230" s="8"/>
      <c r="J230" s="8"/>
    </row>
    <row r="231" spans="3:10" s="7" customFormat="1">
      <c r="C231" s="8"/>
      <c r="D231" s="8"/>
      <c r="E231" s="8"/>
      <c r="F231" s="8"/>
      <c r="G231" s="8"/>
      <c r="H231" s="8"/>
      <c r="I231" s="8"/>
      <c r="J231" s="8"/>
    </row>
    <row r="232" spans="3:10" s="7" customFormat="1">
      <c r="C232" s="8"/>
      <c r="D232" s="8"/>
      <c r="E232" s="8"/>
      <c r="F232" s="8"/>
      <c r="G232" s="8"/>
      <c r="H232" s="8"/>
      <c r="I232" s="8"/>
      <c r="J232" s="8"/>
    </row>
    <row r="233" spans="3:10" s="7" customFormat="1">
      <c r="C233" s="8"/>
      <c r="D233" s="8"/>
      <c r="E233" s="8"/>
      <c r="F233" s="8"/>
      <c r="G233" s="8"/>
      <c r="H233" s="8"/>
      <c r="I233" s="8"/>
      <c r="J233" s="8"/>
    </row>
    <row r="234" spans="3:10" s="7" customFormat="1">
      <c r="C234" s="8"/>
      <c r="D234" s="8"/>
      <c r="E234" s="8"/>
      <c r="F234" s="8"/>
      <c r="G234" s="8"/>
      <c r="H234" s="8"/>
      <c r="I234" s="8"/>
      <c r="J234" s="8"/>
    </row>
    <row r="235" spans="3:10" s="7" customFormat="1">
      <c r="C235" s="8"/>
      <c r="D235" s="8"/>
      <c r="E235" s="8"/>
      <c r="F235" s="8"/>
      <c r="G235" s="8"/>
      <c r="H235" s="8"/>
      <c r="I235" s="8"/>
      <c r="J235" s="8"/>
    </row>
    <row r="236" spans="3:10" s="7" customFormat="1">
      <c r="C236" s="8"/>
      <c r="D236" s="8"/>
      <c r="E236" s="8"/>
      <c r="F236" s="8"/>
      <c r="G236" s="8"/>
      <c r="H236" s="8"/>
      <c r="I236" s="8"/>
      <c r="J236" s="8"/>
    </row>
    <row r="237" spans="3:10" s="7" customFormat="1">
      <c r="C237" s="8"/>
      <c r="D237" s="8"/>
      <c r="E237" s="8"/>
      <c r="F237" s="8"/>
      <c r="G237" s="8"/>
      <c r="H237" s="8"/>
      <c r="I237" s="8"/>
      <c r="J237" s="8"/>
    </row>
    <row r="238" spans="3:10" s="7" customFormat="1">
      <c r="C238" s="8"/>
      <c r="D238" s="8"/>
      <c r="E238" s="8"/>
      <c r="F238" s="8"/>
      <c r="G238" s="8"/>
      <c r="H238" s="8"/>
      <c r="I238" s="8"/>
      <c r="J238" s="8"/>
    </row>
    <row r="239" spans="3:10" s="7" customFormat="1">
      <c r="C239" s="8"/>
      <c r="D239" s="8"/>
      <c r="E239" s="8"/>
      <c r="F239" s="8"/>
      <c r="G239" s="8"/>
      <c r="H239" s="8"/>
      <c r="I239" s="8"/>
      <c r="J239" s="8"/>
    </row>
    <row r="240" spans="3:10" s="7" customFormat="1">
      <c r="C240" s="8"/>
      <c r="D240" s="8"/>
      <c r="E240" s="8"/>
      <c r="F240" s="8"/>
      <c r="G240" s="8"/>
      <c r="H240" s="8"/>
      <c r="I240" s="8"/>
      <c r="J240" s="8"/>
    </row>
    <row r="241" spans="3:10" s="7" customFormat="1">
      <c r="C241" s="8"/>
      <c r="D241" s="8"/>
      <c r="E241" s="8"/>
      <c r="F241" s="8"/>
      <c r="G241" s="8"/>
      <c r="H241" s="8"/>
      <c r="I241" s="8"/>
      <c r="J241" s="8"/>
    </row>
    <row r="242" spans="3:10" s="7" customFormat="1">
      <c r="C242" s="8"/>
      <c r="D242" s="8"/>
      <c r="E242" s="8"/>
      <c r="F242" s="8"/>
      <c r="G242" s="8"/>
      <c r="H242" s="8"/>
      <c r="I242" s="8"/>
      <c r="J242" s="8"/>
    </row>
    <row r="243" spans="3:10" s="7" customFormat="1">
      <c r="C243" s="8"/>
      <c r="D243" s="8"/>
      <c r="E243" s="8"/>
      <c r="F243" s="8"/>
      <c r="G243" s="8"/>
      <c r="H243" s="8"/>
      <c r="I243" s="8"/>
      <c r="J243" s="8"/>
    </row>
    <row r="244" spans="3:10" s="7" customFormat="1">
      <c r="C244" s="8"/>
      <c r="D244" s="8"/>
      <c r="E244" s="8"/>
      <c r="F244" s="8"/>
      <c r="G244" s="8"/>
      <c r="H244" s="8"/>
      <c r="I244" s="8"/>
      <c r="J244" s="8"/>
    </row>
    <row r="245" spans="3:10" s="7" customFormat="1">
      <c r="C245" s="8"/>
      <c r="D245" s="8"/>
      <c r="E245" s="8"/>
      <c r="F245" s="8"/>
      <c r="G245" s="8"/>
      <c r="H245" s="8"/>
      <c r="I245" s="8"/>
      <c r="J245" s="8"/>
    </row>
    <row r="246" spans="3:10" s="7" customFormat="1">
      <c r="C246" s="8"/>
      <c r="D246" s="8"/>
      <c r="E246" s="8"/>
      <c r="F246" s="8"/>
      <c r="G246" s="8"/>
      <c r="H246" s="8"/>
      <c r="I246" s="8"/>
      <c r="J246" s="8"/>
    </row>
    <row r="247" spans="3:10" s="7" customFormat="1">
      <c r="C247" s="8"/>
      <c r="D247" s="8"/>
      <c r="E247" s="8"/>
      <c r="F247" s="8"/>
      <c r="G247" s="8"/>
      <c r="H247" s="8"/>
      <c r="I247" s="8"/>
      <c r="J247" s="8"/>
    </row>
    <row r="248" spans="3:10" s="7" customFormat="1">
      <c r="C248" s="8"/>
      <c r="D248" s="8"/>
      <c r="E248" s="8"/>
      <c r="F248" s="8"/>
      <c r="G248" s="8"/>
      <c r="H248" s="8"/>
      <c r="I248" s="8"/>
      <c r="J248" s="8"/>
    </row>
    <row r="249" spans="3:10" s="7" customFormat="1">
      <c r="C249" s="8"/>
      <c r="D249" s="8"/>
      <c r="E249" s="8"/>
      <c r="F249" s="8"/>
      <c r="G249" s="8"/>
      <c r="H249" s="8"/>
      <c r="I249" s="8"/>
      <c r="J249" s="8"/>
    </row>
    <row r="250" spans="3:10" s="7" customFormat="1">
      <c r="C250" s="8"/>
      <c r="D250" s="8"/>
      <c r="E250" s="8"/>
      <c r="F250" s="8"/>
      <c r="G250" s="8"/>
      <c r="H250" s="8"/>
      <c r="I250" s="8"/>
      <c r="J250" s="8"/>
    </row>
    <row r="251" spans="3:10" s="7" customFormat="1">
      <c r="C251" s="8"/>
      <c r="D251" s="8"/>
      <c r="E251" s="8"/>
      <c r="F251" s="8"/>
      <c r="G251" s="8"/>
      <c r="H251" s="8"/>
      <c r="I251" s="8"/>
      <c r="J251" s="8"/>
    </row>
    <row r="252" spans="3:10" s="7" customFormat="1">
      <c r="C252" s="8"/>
      <c r="D252" s="8"/>
      <c r="E252" s="8"/>
      <c r="F252" s="8"/>
      <c r="G252" s="8"/>
      <c r="H252" s="8"/>
      <c r="I252" s="8"/>
      <c r="J252" s="8"/>
    </row>
    <row r="253" spans="3:10" s="7" customFormat="1">
      <c r="C253" s="8"/>
      <c r="D253" s="8"/>
      <c r="E253" s="8"/>
      <c r="F253" s="8"/>
      <c r="G253" s="8"/>
      <c r="H253" s="8"/>
      <c r="I253" s="8"/>
      <c r="J253" s="8"/>
    </row>
    <row r="254" spans="3:10" s="7" customFormat="1">
      <c r="C254" s="8"/>
      <c r="D254" s="8"/>
      <c r="E254" s="8"/>
      <c r="F254" s="8"/>
      <c r="G254" s="8"/>
      <c r="H254" s="8"/>
      <c r="I254" s="8"/>
      <c r="J254" s="8"/>
    </row>
    <row r="255" spans="3:10" s="7" customFormat="1">
      <c r="C255" s="8"/>
      <c r="D255" s="8"/>
      <c r="E255" s="8"/>
      <c r="F255" s="8"/>
      <c r="G255" s="8"/>
      <c r="H255" s="8"/>
      <c r="I255" s="8"/>
      <c r="J255" s="8"/>
    </row>
    <row r="256" spans="3:10" s="7" customFormat="1">
      <c r="C256" s="8"/>
      <c r="D256" s="8"/>
      <c r="E256" s="8"/>
      <c r="F256" s="8"/>
      <c r="G256" s="8"/>
      <c r="H256" s="8"/>
      <c r="I256" s="8"/>
      <c r="J256" s="8"/>
    </row>
    <row r="257" spans="3:10" s="7" customFormat="1">
      <c r="C257" s="8"/>
      <c r="D257" s="8"/>
      <c r="E257" s="8"/>
      <c r="F257" s="8"/>
      <c r="G257" s="8"/>
      <c r="H257" s="8"/>
      <c r="I257" s="8"/>
      <c r="J257" s="8"/>
    </row>
    <row r="258" spans="3:10" s="7" customFormat="1">
      <c r="C258" s="8"/>
      <c r="D258" s="8"/>
      <c r="E258" s="8"/>
      <c r="F258" s="8"/>
      <c r="G258" s="8"/>
      <c r="H258" s="8"/>
      <c r="I258" s="8"/>
      <c r="J258" s="8"/>
    </row>
    <row r="259" spans="3:10" s="7" customFormat="1">
      <c r="C259" s="8"/>
      <c r="D259" s="8"/>
      <c r="E259" s="8"/>
      <c r="F259" s="8"/>
      <c r="G259" s="8"/>
      <c r="H259" s="8"/>
      <c r="I259" s="8"/>
      <c r="J259" s="8"/>
    </row>
    <row r="260" spans="3:10" s="7" customFormat="1">
      <c r="C260" s="8"/>
      <c r="D260" s="8"/>
      <c r="E260" s="8"/>
      <c r="F260" s="8"/>
      <c r="G260" s="8"/>
      <c r="H260" s="8"/>
      <c r="I260" s="8"/>
      <c r="J260" s="8"/>
    </row>
    <row r="261" spans="3:10" s="7" customFormat="1">
      <c r="C261" s="8"/>
      <c r="D261" s="8"/>
      <c r="E261" s="8"/>
      <c r="F261" s="8"/>
      <c r="G261" s="8"/>
      <c r="H261" s="8"/>
      <c r="I261" s="8"/>
      <c r="J261" s="8"/>
    </row>
    <row r="262" spans="3:10" s="7" customFormat="1">
      <c r="C262" s="8"/>
      <c r="D262" s="8"/>
      <c r="E262" s="8"/>
      <c r="F262" s="8"/>
      <c r="G262" s="8"/>
      <c r="H262" s="8"/>
      <c r="I262" s="8"/>
      <c r="J262" s="8"/>
    </row>
    <row r="263" spans="3:10" s="7" customFormat="1">
      <c r="C263" s="8"/>
      <c r="D263" s="8"/>
      <c r="E263" s="8"/>
      <c r="F263" s="8"/>
      <c r="G263" s="8"/>
      <c r="H263" s="8"/>
      <c r="I263" s="8"/>
      <c r="J263" s="8"/>
    </row>
    <row r="264" spans="3:10" s="7" customFormat="1">
      <c r="C264" s="8"/>
      <c r="D264" s="8"/>
      <c r="E264" s="8"/>
      <c r="F264" s="8"/>
      <c r="G264" s="8"/>
      <c r="H264" s="8"/>
      <c r="I264" s="8"/>
      <c r="J264" s="8"/>
    </row>
    <row r="265" spans="3:10" s="7" customFormat="1">
      <c r="C265" s="8"/>
      <c r="D265" s="8"/>
      <c r="E265" s="8"/>
      <c r="F265" s="8"/>
      <c r="G265" s="8"/>
      <c r="H265" s="8"/>
      <c r="I265" s="8"/>
      <c r="J265" s="8"/>
    </row>
    <row r="266" spans="3:10" s="7" customFormat="1">
      <c r="C266" s="8"/>
      <c r="D266" s="8"/>
      <c r="E266" s="8"/>
      <c r="F266" s="8"/>
      <c r="G266" s="8"/>
      <c r="H266" s="8"/>
      <c r="I266" s="8"/>
      <c r="J266" s="8"/>
    </row>
    <row r="267" spans="3:10" s="7" customFormat="1">
      <c r="C267" s="8"/>
      <c r="D267" s="8"/>
      <c r="E267" s="8"/>
      <c r="F267" s="8"/>
      <c r="G267" s="8"/>
      <c r="H267" s="8"/>
      <c r="I267" s="8"/>
      <c r="J267" s="8"/>
    </row>
    <row r="268" spans="3:10" s="7" customFormat="1">
      <c r="C268" s="8"/>
      <c r="D268" s="8"/>
      <c r="E268" s="8"/>
      <c r="F268" s="8"/>
      <c r="G268" s="8"/>
      <c r="H268" s="8"/>
      <c r="I268" s="8"/>
      <c r="J268" s="8"/>
    </row>
    <row r="269" spans="3:10" s="7" customFormat="1">
      <c r="C269" s="8"/>
      <c r="D269" s="8"/>
      <c r="E269" s="8"/>
      <c r="F269" s="8"/>
      <c r="G269" s="8"/>
      <c r="H269" s="8"/>
      <c r="I269" s="8"/>
      <c r="J269" s="8"/>
    </row>
    <row r="270" spans="3:10" s="7" customFormat="1">
      <c r="C270" s="8"/>
      <c r="D270" s="8"/>
      <c r="E270" s="8"/>
      <c r="F270" s="8"/>
      <c r="G270" s="8"/>
      <c r="H270" s="8"/>
      <c r="I270" s="8"/>
      <c r="J270" s="8"/>
    </row>
    <row r="271" spans="3:10" s="7" customFormat="1">
      <c r="C271" s="8"/>
      <c r="D271" s="8"/>
      <c r="E271" s="8"/>
      <c r="F271" s="8"/>
      <c r="G271" s="8"/>
      <c r="H271" s="8"/>
      <c r="I271" s="8"/>
      <c r="J271" s="8"/>
    </row>
    <row r="272" spans="3:10" s="7" customFormat="1">
      <c r="C272" s="8"/>
      <c r="D272" s="8"/>
      <c r="E272" s="8"/>
      <c r="F272" s="8"/>
      <c r="G272" s="8"/>
      <c r="H272" s="8"/>
      <c r="I272" s="8"/>
      <c r="J272" s="8"/>
    </row>
    <row r="273" spans="3:10" s="7" customFormat="1">
      <c r="C273" s="8"/>
      <c r="D273" s="8"/>
      <c r="E273" s="8"/>
      <c r="F273" s="8"/>
      <c r="G273" s="8"/>
      <c r="H273" s="8"/>
      <c r="I273" s="8"/>
      <c r="J273" s="8"/>
    </row>
    <row r="274" spans="3:10" s="7" customFormat="1">
      <c r="C274" s="8"/>
      <c r="D274" s="8"/>
      <c r="E274" s="8"/>
      <c r="F274" s="8"/>
      <c r="G274" s="8"/>
      <c r="H274" s="8"/>
      <c r="I274" s="8"/>
      <c r="J274" s="8"/>
    </row>
    <row r="275" spans="3:10" s="7" customFormat="1">
      <c r="C275" s="8"/>
      <c r="D275" s="8"/>
      <c r="E275" s="8"/>
      <c r="F275" s="8"/>
      <c r="G275" s="8"/>
      <c r="H275" s="8"/>
      <c r="I275" s="8"/>
      <c r="J275" s="8"/>
    </row>
    <row r="276" spans="3:10" s="7" customFormat="1">
      <c r="C276" s="8"/>
      <c r="D276" s="8"/>
      <c r="E276" s="8"/>
      <c r="F276" s="8"/>
      <c r="G276" s="8"/>
      <c r="H276" s="8"/>
      <c r="I276" s="8"/>
      <c r="J276" s="8"/>
    </row>
    <row r="277" spans="3:10" s="7" customFormat="1">
      <c r="C277" s="8"/>
      <c r="D277" s="8"/>
      <c r="E277" s="8"/>
      <c r="F277" s="8"/>
      <c r="G277" s="8"/>
      <c r="H277" s="8"/>
      <c r="I277" s="8"/>
      <c r="J277" s="8"/>
    </row>
    <row r="278" spans="3:10" s="7" customFormat="1">
      <c r="C278" s="8"/>
      <c r="D278" s="8"/>
      <c r="E278" s="8"/>
      <c r="F278" s="8"/>
      <c r="G278" s="8"/>
      <c r="H278" s="8"/>
      <c r="I278" s="8"/>
      <c r="J278" s="8"/>
    </row>
    <row r="279" spans="3:10" s="7" customFormat="1">
      <c r="C279" s="8"/>
      <c r="D279" s="8"/>
      <c r="E279" s="8"/>
      <c r="F279" s="8"/>
      <c r="G279" s="8"/>
      <c r="H279" s="8"/>
      <c r="I279" s="8"/>
      <c r="J279" s="8"/>
    </row>
    <row r="280" spans="3:10" s="7" customFormat="1">
      <c r="C280" s="8"/>
      <c r="D280" s="8"/>
      <c r="E280" s="8"/>
      <c r="F280" s="8"/>
      <c r="G280" s="8"/>
      <c r="H280" s="8"/>
      <c r="I280" s="8"/>
      <c r="J280" s="8"/>
    </row>
    <row r="281" spans="3:10" s="7" customFormat="1">
      <c r="C281" s="8"/>
      <c r="D281" s="8"/>
      <c r="E281" s="8"/>
      <c r="F281" s="8"/>
      <c r="G281" s="8"/>
      <c r="H281" s="8"/>
      <c r="I281" s="8"/>
      <c r="J281" s="8"/>
    </row>
    <row r="282" spans="3:10" s="7" customFormat="1">
      <c r="C282" s="8"/>
      <c r="D282" s="8"/>
      <c r="E282" s="8"/>
      <c r="F282" s="8"/>
      <c r="G282" s="8"/>
      <c r="H282" s="8"/>
      <c r="I282" s="8"/>
      <c r="J282" s="8"/>
    </row>
    <row r="283" spans="3:10" s="7" customFormat="1">
      <c r="C283" s="8"/>
      <c r="D283" s="8"/>
      <c r="E283" s="8"/>
      <c r="F283" s="8"/>
      <c r="G283" s="8"/>
      <c r="H283" s="8"/>
      <c r="I283" s="8"/>
      <c r="J283" s="8"/>
    </row>
    <row r="284" spans="3:10" s="7" customFormat="1">
      <c r="C284" s="8"/>
      <c r="D284" s="8"/>
      <c r="E284" s="8"/>
      <c r="F284" s="8"/>
      <c r="G284" s="8"/>
      <c r="H284" s="8"/>
      <c r="I284" s="8"/>
      <c r="J284" s="8"/>
    </row>
    <row r="285" spans="3:10" s="7" customFormat="1">
      <c r="C285" s="8"/>
      <c r="D285" s="8"/>
      <c r="E285" s="8"/>
      <c r="F285" s="8"/>
      <c r="G285" s="8"/>
      <c r="H285" s="8"/>
      <c r="I285" s="8"/>
      <c r="J285" s="8"/>
    </row>
    <row r="286" spans="3:10" s="7" customFormat="1">
      <c r="C286" s="8"/>
      <c r="D286" s="8"/>
      <c r="E286" s="8"/>
      <c r="F286" s="8"/>
      <c r="G286" s="8"/>
      <c r="H286" s="8"/>
      <c r="I286" s="8"/>
      <c r="J286" s="8"/>
    </row>
    <row r="287" spans="3:10" s="7" customFormat="1">
      <c r="C287" s="8"/>
      <c r="D287" s="8"/>
      <c r="E287" s="8"/>
      <c r="F287" s="8"/>
      <c r="G287" s="8"/>
      <c r="H287" s="8"/>
      <c r="I287" s="8"/>
      <c r="J287" s="8"/>
    </row>
    <row r="288" spans="3:10" s="7" customFormat="1">
      <c r="C288" s="8"/>
      <c r="D288" s="8"/>
      <c r="E288" s="8"/>
      <c r="F288" s="8"/>
      <c r="G288" s="8"/>
      <c r="H288" s="8"/>
      <c r="I288" s="8"/>
      <c r="J288" s="8"/>
    </row>
    <row r="289" spans="3:10" s="7" customFormat="1">
      <c r="C289" s="8"/>
      <c r="D289" s="8"/>
      <c r="E289" s="8"/>
      <c r="F289" s="8"/>
      <c r="G289" s="8"/>
      <c r="H289" s="8"/>
      <c r="I289" s="8"/>
      <c r="J289" s="8"/>
    </row>
    <row r="290" spans="3:10" s="7" customFormat="1">
      <c r="C290" s="8"/>
      <c r="D290" s="8"/>
      <c r="E290" s="8"/>
      <c r="F290" s="8"/>
      <c r="G290" s="8"/>
      <c r="H290" s="8"/>
      <c r="I290" s="8"/>
      <c r="J290" s="8"/>
    </row>
    <row r="291" spans="3:10" s="7" customFormat="1">
      <c r="C291" s="8"/>
      <c r="D291" s="8"/>
      <c r="E291" s="8"/>
      <c r="F291" s="8"/>
      <c r="G291" s="8"/>
      <c r="H291" s="8"/>
      <c r="I291" s="8"/>
      <c r="J291" s="8"/>
    </row>
    <row r="292" spans="3:10" s="7" customFormat="1">
      <c r="C292" s="8"/>
      <c r="D292" s="8"/>
      <c r="E292" s="8"/>
      <c r="F292" s="8"/>
      <c r="G292" s="8"/>
      <c r="H292" s="8"/>
      <c r="I292" s="8"/>
      <c r="J292" s="8"/>
    </row>
    <row r="293" spans="3:10" s="7" customFormat="1">
      <c r="C293" s="8"/>
      <c r="D293" s="8"/>
      <c r="E293" s="8"/>
      <c r="F293" s="8"/>
      <c r="G293" s="8"/>
      <c r="H293" s="8"/>
      <c r="I293" s="8"/>
      <c r="J293" s="8"/>
    </row>
    <row r="294" spans="3:10" s="7" customFormat="1">
      <c r="C294" s="8"/>
      <c r="D294" s="8"/>
      <c r="E294" s="8"/>
      <c r="F294" s="8"/>
      <c r="G294" s="8"/>
      <c r="H294" s="8"/>
      <c r="I294" s="8"/>
      <c r="J294" s="8"/>
    </row>
    <row r="295" spans="3:10" s="7" customFormat="1">
      <c r="C295" s="8"/>
      <c r="D295" s="8"/>
      <c r="E295" s="8"/>
      <c r="F295" s="8"/>
      <c r="G295" s="8"/>
      <c r="H295" s="8"/>
      <c r="I295" s="8"/>
      <c r="J295" s="8"/>
    </row>
    <row r="296" spans="3:10" s="7" customFormat="1">
      <c r="C296" s="8"/>
      <c r="D296" s="8"/>
      <c r="E296" s="8"/>
      <c r="F296" s="8"/>
      <c r="G296" s="8"/>
      <c r="H296" s="8"/>
      <c r="I296" s="8"/>
      <c r="J296" s="8"/>
    </row>
    <row r="297" spans="3:10" s="7" customFormat="1">
      <c r="C297" s="8"/>
      <c r="D297" s="8"/>
      <c r="E297" s="8"/>
      <c r="F297" s="8"/>
      <c r="G297" s="8"/>
      <c r="H297" s="8"/>
      <c r="I297" s="8"/>
      <c r="J297" s="8"/>
    </row>
    <row r="298" spans="3:10" s="7" customFormat="1">
      <c r="C298" s="8"/>
      <c r="D298" s="8"/>
      <c r="E298" s="8"/>
      <c r="F298" s="8"/>
      <c r="G298" s="8"/>
      <c r="H298" s="8"/>
      <c r="I298" s="8"/>
      <c r="J298" s="8"/>
    </row>
    <row r="299" spans="3:10" s="7" customFormat="1">
      <c r="C299" s="8"/>
      <c r="D299" s="8"/>
      <c r="E299" s="8"/>
      <c r="F299" s="8"/>
      <c r="G299" s="8"/>
      <c r="H299" s="8"/>
      <c r="I299" s="8"/>
      <c r="J299" s="8"/>
    </row>
    <row r="300" spans="3:10" s="7" customFormat="1">
      <c r="C300" s="8"/>
      <c r="D300" s="8"/>
      <c r="E300" s="8"/>
      <c r="F300" s="8"/>
      <c r="G300" s="8"/>
      <c r="H300" s="8"/>
      <c r="I300" s="8"/>
      <c r="J300" s="8"/>
    </row>
    <row r="301" spans="3:10" s="7" customFormat="1">
      <c r="C301" s="8"/>
      <c r="D301" s="8"/>
      <c r="E301" s="8"/>
      <c r="F301" s="8"/>
      <c r="G301" s="8"/>
      <c r="H301" s="8"/>
      <c r="I301" s="8"/>
      <c r="J301" s="8"/>
    </row>
    <row r="302" spans="3:10" s="7" customFormat="1">
      <c r="C302" s="8"/>
      <c r="D302" s="8"/>
      <c r="E302" s="8"/>
      <c r="F302" s="8"/>
      <c r="G302" s="8"/>
      <c r="H302" s="8"/>
      <c r="I302" s="8"/>
      <c r="J302" s="8"/>
    </row>
    <row r="303" spans="3:10" s="7" customFormat="1">
      <c r="C303" s="8"/>
      <c r="D303" s="8"/>
      <c r="E303" s="8"/>
      <c r="F303" s="8"/>
      <c r="G303" s="8"/>
      <c r="H303" s="8"/>
      <c r="I303" s="8"/>
      <c r="J303" s="8"/>
    </row>
    <row r="304" spans="3:10" s="7" customFormat="1">
      <c r="C304" s="8"/>
      <c r="D304" s="8"/>
      <c r="E304" s="8"/>
      <c r="F304" s="8"/>
      <c r="G304" s="8"/>
      <c r="H304" s="8"/>
      <c r="I304" s="8"/>
      <c r="J304" s="8"/>
    </row>
    <row r="305" spans="3:10" s="7" customFormat="1">
      <c r="C305" s="8"/>
      <c r="D305" s="8"/>
      <c r="E305" s="8"/>
      <c r="F305" s="8"/>
      <c r="G305" s="8"/>
      <c r="H305" s="8"/>
      <c r="I305" s="8"/>
      <c r="J305" s="8"/>
    </row>
    <row r="306" spans="3:10" s="7" customFormat="1">
      <c r="C306" s="8"/>
      <c r="D306" s="8"/>
      <c r="E306" s="8"/>
      <c r="F306" s="8"/>
      <c r="G306" s="8"/>
      <c r="H306" s="8"/>
      <c r="I306" s="8"/>
      <c r="J306" s="8"/>
    </row>
    <row r="307" spans="3:10" s="7" customFormat="1">
      <c r="C307" s="8"/>
      <c r="D307" s="8"/>
      <c r="E307" s="8"/>
      <c r="F307" s="8"/>
      <c r="G307" s="8"/>
      <c r="H307" s="8"/>
      <c r="I307" s="8"/>
      <c r="J307" s="8"/>
    </row>
    <row r="308" spans="3:10" s="7" customFormat="1">
      <c r="C308" s="8"/>
      <c r="D308" s="8"/>
      <c r="E308" s="8"/>
      <c r="F308" s="8"/>
      <c r="G308" s="8"/>
      <c r="H308" s="8"/>
      <c r="I308" s="8"/>
      <c r="J308" s="8"/>
    </row>
    <row r="309" spans="3:10" s="7" customFormat="1">
      <c r="C309" s="8"/>
      <c r="D309" s="8"/>
      <c r="E309" s="8"/>
      <c r="F309" s="8"/>
      <c r="G309" s="8"/>
      <c r="H309" s="8"/>
      <c r="I309" s="8"/>
      <c r="J309" s="8"/>
    </row>
    <row r="310" spans="3:10" s="7" customFormat="1">
      <c r="C310" s="8"/>
      <c r="D310" s="8"/>
      <c r="E310" s="8"/>
      <c r="F310" s="8"/>
      <c r="G310" s="8"/>
      <c r="H310" s="8"/>
      <c r="I310" s="8"/>
      <c r="J310" s="8"/>
    </row>
    <row r="311" spans="3:10" s="7" customFormat="1">
      <c r="C311" s="8"/>
      <c r="D311" s="8"/>
      <c r="E311" s="8"/>
      <c r="F311" s="8"/>
      <c r="G311" s="8"/>
      <c r="H311" s="8"/>
      <c r="I311" s="8"/>
      <c r="J311" s="8"/>
    </row>
    <row r="312" spans="3:10" s="7" customFormat="1">
      <c r="C312" s="8"/>
      <c r="D312" s="8"/>
      <c r="E312" s="8"/>
      <c r="F312" s="8"/>
      <c r="G312" s="8"/>
      <c r="H312" s="8"/>
      <c r="I312" s="8"/>
      <c r="J312" s="8"/>
    </row>
    <row r="313" spans="3:10" s="7" customFormat="1">
      <c r="C313" s="8"/>
      <c r="D313" s="8"/>
      <c r="E313" s="8"/>
      <c r="F313" s="8"/>
      <c r="G313" s="8"/>
      <c r="H313" s="8"/>
      <c r="I313" s="8"/>
      <c r="J313" s="8"/>
    </row>
    <row r="314" spans="3:10" s="7" customFormat="1">
      <c r="C314" s="8"/>
      <c r="D314" s="8"/>
      <c r="E314" s="8"/>
      <c r="F314" s="8"/>
      <c r="G314" s="8"/>
      <c r="H314" s="8"/>
      <c r="I314" s="8"/>
      <c r="J314" s="8"/>
    </row>
    <row r="315" spans="3:10" s="7" customFormat="1">
      <c r="C315" s="8"/>
      <c r="D315" s="8"/>
      <c r="E315" s="8"/>
      <c r="F315" s="8"/>
      <c r="G315" s="8"/>
      <c r="H315" s="8"/>
      <c r="I315" s="8"/>
      <c r="J315" s="8"/>
    </row>
    <row r="316" spans="3:10" s="7" customFormat="1">
      <c r="C316" s="8"/>
      <c r="D316" s="8"/>
      <c r="E316" s="8"/>
      <c r="F316" s="8"/>
      <c r="G316" s="8"/>
      <c r="H316" s="8"/>
      <c r="I316" s="8"/>
      <c r="J316" s="8"/>
    </row>
    <row r="317" spans="3:10" s="7" customFormat="1">
      <c r="C317" s="8"/>
      <c r="D317" s="8"/>
      <c r="E317" s="8"/>
      <c r="F317" s="8"/>
      <c r="G317" s="8"/>
      <c r="H317" s="8"/>
      <c r="I317" s="8"/>
      <c r="J317" s="8"/>
    </row>
    <row r="318" spans="3:10" s="7" customFormat="1">
      <c r="C318" s="8"/>
      <c r="D318" s="8"/>
      <c r="E318" s="8"/>
      <c r="F318" s="8"/>
      <c r="G318" s="8"/>
      <c r="H318" s="8"/>
      <c r="I318" s="8"/>
      <c r="J318" s="8"/>
    </row>
    <row r="319" spans="3:10" s="7" customFormat="1">
      <c r="C319" s="8"/>
      <c r="D319" s="8"/>
      <c r="E319" s="8"/>
      <c r="F319" s="8"/>
      <c r="G319" s="8"/>
      <c r="H319" s="8"/>
      <c r="I319" s="8"/>
      <c r="J319" s="8"/>
    </row>
    <row r="320" spans="3:10" s="7" customFormat="1">
      <c r="C320" s="8"/>
      <c r="D320" s="8"/>
      <c r="E320" s="8"/>
      <c r="F320" s="8"/>
      <c r="G320" s="8"/>
      <c r="H320" s="8"/>
      <c r="I320" s="8"/>
      <c r="J320" s="8"/>
    </row>
    <row r="321" spans="3:10" s="7" customFormat="1">
      <c r="C321" s="8"/>
      <c r="D321" s="8"/>
      <c r="E321" s="8"/>
      <c r="F321" s="8"/>
      <c r="G321" s="8"/>
      <c r="H321" s="8"/>
      <c r="I321" s="8"/>
      <c r="J321" s="8"/>
    </row>
    <row r="322" spans="3:10" s="7" customFormat="1">
      <c r="C322" s="8"/>
      <c r="D322" s="8"/>
      <c r="E322" s="8"/>
      <c r="F322" s="8"/>
      <c r="G322" s="8"/>
      <c r="H322" s="8"/>
      <c r="I322" s="8"/>
      <c r="J322" s="8"/>
    </row>
    <row r="323" spans="3:10" s="7" customFormat="1">
      <c r="C323" s="8"/>
      <c r="D323" s="8"/>
      <c r="E323" s="8"/>
      <c r="F323" s="8"/>
      <c r="G323" s="8"/>
      <c r="H323" s="8"/>
      <c r="I323" s="8"/>
      <c r="J323" s="8"/>
    </row>
    <row r="324" spans="3:10" s="7" customFormat="1">
      <c r="C324" s="8"/>
      <c r="D324" s="8"/>
      <c r="E324" s="8"/>
      <c r="F324" s="8"/>
      <c r="G324" s="8"/>
      <c r="H324" s="8"/>
      <c r="I324" s="8"/>
      <c r="J324" s="8"/>
    </row>
    <row r="325" spans="3:10" s="7" customFormat="1">
      <c r="C325" s="8"/>
      <c r="D325" s="8"/>
      <c r="E325" s="8"/>
      <c r="F325" s="8"/>
      <c r="G325" s="8"/>
      <c r="H325" s="8"/>
      <c r="I325" s="8"/>
      <c r="J325" s="8"/>
    </row>
    <row r="326" spans="3:10" s="7" customFormat="1">
      <c r="C326" s="8"/>
      <c r="D326" s="8"/>
      <c r="E326" s="8"/>
      <c r="F326" s="8"/>
      <c r="G326" s="8"/>
      <c r="H326" s="8"/>
      <c r="I326" s="8"/>
      <c r="J326" s="8"/>
    </row>
    <row r="327" spans="3:10" s="7" customFormat="1">
      <c r="C327" s="8"/>
      <c r="D327" s="8"/>
      <c r="E327" s="8"/>
      <c r="F327" s="8"/>
      <c r="G327" s="8"/>
      <c r="H327" s="8"/>
      <c r="I327" s="8"/>
      <c r="J327" s="8"/>
    </row>
    <row r="328" spans="3:10" s="7" customFormat="1">
      <c r="C328" s="8"/>
      <c r="D328" s="8"/>
      <c r="E328" s="8"/>
      <c r="F328" s="8"/>
      <c r="G328" s="8"/>
      <c r="H328" s="8"/>
      <c r="I328" s="8"/>
      <c r="J328" s="8"/>
    </row>
    <row r="329" spans="3:10" s="7" customFormat="1">
      <c r="C329" s="8"/>
      <c r="D329" s="8"/>
      <c r="E329" s="8"/>
      <c r="F329" s="8"/>
      <c r="G329" s="8"/>
      <c r="H329" s="8"/>
      <c r="I329" s="8"/>
      <c r="J329" s="8"/>
    </row>
    <row r="330" spans="3:10" s="7" customFormat="1">
      <c r="C330" s="8"/>
      <c r="D330" s="8"/>
      <c r="E330" s="8"/>
      <c r="F330" s="8"/>
      <c r="G330" s="8"/>
      <c r="H330" s="8"/>
      <c r="I330" s="8"/>
      <c r="J330" s="8"/>
    </row>
    <row r="331" spans="3:10" s="7" customFormat="1">
      <c r="C331" s="8"/>
      <c r="D331" s="8"/>
      <c r="E331" s="8"/>
      <c r="F331" s="8"/>
      <c r="G331" s="8"/>
      <c r="H331" s="8"/>
      <c r="I331" s="8"/>
      <c r="J331" s="8"/>
    </row>
    <row r="332" spans="3:10" s="7" customFormat="1">
      <c r="C332" s="8"/>
      <c r="D332" s="8"/>
      <c r="E332" s="8"/>
      <c r="F332" s="8"/>
      <c r="G332" s="8"/>
      <c r="H332" s="8"/>
      <c r="I332" s="8"/>
      <c r="J332" s="8"/>
    </row>
    <row r="333" spans="3:10" s="7" customFormat="1">
      <c r="C333" s="8"/>
      <c r="D333" s="8"/>
      <c r="E333" s="8"/>
      <c r="F333" s="8"/>
      <c r="G333" s="8"/>
      <c r="H333" s="8"/>
      <c r="I333" s="8"/>
      <c r="J333" s="8"/>
    </row>
    <row r="334" spans="3:10" s="7" customFormat="1">
      <c r="C334" s="8"/>
      <c r="D334" s="8"/>
      <c r="E334" s="8"/>
      <c r="F334" s="8"/>
      <c r="G334" s="8"/>
      <c r="H334" s="8"/>
      <c r="I334" s="8"/>
      <c r="J334" s="8"/>
    </row>
    <row r="335" spans="3:10" s="7" customFormat="1">
      <c r="C335" s="8"/>
      <c r="D335" s="8"/>
      <c r="E335" s="8"/>
      <c r="F335" s="8"/>
      <c r="G335" s="8"/>
      <c r="H335" s="8"/>
      <c r="I335" s="8"/>
      <c r="J335" s="8"/>
    </row>
    <row r="336" spans="3:10" s="7" customFormat="1">
      <c r="C336" s="8"/>
      <c r="D336" s="8"/>
      <c r="E336" s="8"/>
      <c r="F336" s="8"/>
      <c r="G336" s="8"/>
      <c r="H336" s="8"/>
      <c r="I336" s="8"/>
      <c r="J336" s="8"/>
    </row>
    <row r="337" spans="3:10" s="7" customFormat="1">
      <c r="C337" s="8"/>
      <c r="D337" s="8"/>
      <c r="E337" s="8"/>
      <c r="F337" s="8"/>
      <c r="G337" s="8"/>
      <c r="H337" s="8"/>
      <c r="I337" s="8"/>
      <c r="J337" s="8"/>
    </row>
    <row r="338" spans="3:10" s="7" customFormat="1">
      <c r="C338" s="8"/>
      <c r="D338" s="8"/>
      <c r="E338" s="8"/>
      <c r="F338" s="8"/>
      <c r="G338" s="8"/>
      <c r="H338" s="8"/>
      <c r="I338" s="8"/>
      <c r="J338" s="8"/>
    </row>
    <row r="339" spans="3:10" s="7" customFormat="1">
      <c r="C339" s="8"/>
      <c r="D339" s="8"/>
      <c r="E339" s="8"/>
      <c r="F339" s="8"/>
      <c r="G339" s="8"/>
      <c r="H339" s="8"/>
      <c r="I339" s="8"/>
      <c r="J339" s="8"/>
    </row>
    <row r="340" spans="3:10" s="7" customFormat="1">
      <c r="C340" s="8"/>
      <c r="D340" s="8"/>
      <c r="E340" s="8"/>
      <c r="F340" s="8"/>
      <c r="G340" s="8"/>
      <c r="H340" s="8"/>
      <c r="I340" s="8"/>
      <c r="J340" s="8"/>
    </row>
    <row r="341" spans="3:10" s="7" customFormat="1">
      <c r="C341" s="8"/>
      <c r="D341" s="8"/>
      <c r="E341" s="8"/>
      <c r="F341" s="8"/>
      <c r="G341" s="8"/>
      <c r="H341" s="8"/>
      <c r="I341" s="8"/>
      <c r="J341" s="8"/>
    </row>
    <row r="342" spans="3:10" s="7" customFormat="1">
      <c r="C342" s="8"/>
      <c r="D342" s="8"/>
      <c r="E342" s="8"/>
      <c r="F342" s="8"/>
      <c r="G342" s="8"/>
      <c r="H342" s="8"/>
      <c r="I342" s="8"/>
      <c r="J342" s="8"/>
    </row>
    <row r="343" spans="3:10" s="7" customFormat="1">
      <c r="C343" s="8"/>
      <c r="D343" s="8"/>
      <c r="E343" s="8"/>
      <c r="F343" s="8"/>
      <c r="G343" s="8"/>
      <c r="H343" s="8"/>
      <c r="I343" s="8"/>
      <c r="J343" s="8"/>
    </row>
    <row r="344" spans="3:10" s="7" customFormat="1">
      <c r="C344" s="8"/>
      <c r="D344" s="8"/>
      <c r="E344" s="8"/>
      <c r="F344" s="8"/>
      <c r="G344" s="8"/>
      <c r="H344" s="8"/>
      <c r="I344" s="8"/>
      <c r="J344" s="8"/>
    </row>
    <row r="345" spans="3:10" s="7" customFormat="1">
      <c r="C345" s="8"/>
      <c r="D345" s="8"/>
      <c r="E345" s="8"/>
      <c r="F345" s="8"/>
      <c r="G345" s="8"/>
      <c r="H345" s="8"/>
      <c r="I345" s="8"/>
      <c r="J345" s="8"/>
    </row>
    <row r="346" spans="3:10" s="7" customFormat="1">
      <c r="C346" s="8"/>
      <c r="D346" s="8"/>
      <c r="E346" s="8"/>
      <c r="F346" s="8"/>
      <c r="G346" s="8"/>
      <c r="H346" s="8"/>
      <c r="I346" s="8"/>
      <c r="J346" s="8"/>
    </row>
    <row r="347" spans="3:10" s="7" customFormat="1">
      <c r="C347" s="8"/>
      <c r="D347" s="8"/>
      <c r="E347" s="8"/>
      <c r="F347" s="8"/>
      <c r="G347" s="8"/>
      <c r="H347" s="8"/>
      <c r="I347" s="8"/>
      <c r="J347" s="8"/>
    </row>
    <row r="348" spans="3:10" s="7" customFormat="1">
      <c r="C348" s="8"/>
      <c r="D348" s="8"/>
      <c r="E348" s="8"/>
      <c r="F348" s="8"/>
      <c r="G348" s="8"/>
      <c r="H348" s="8"/>
      <c r="I348" s="8"/>
      <c r="J348" s="8"/>
    </row>
    <row r="349" spans="3:10" s="7" customFormat="1">
      <c r="C349" s="8"/>
      <c r="D349" s="8"/>
      <c r="E349" s="8"/>
      <c r="F349" s="8"/>
      <c r="G349" s="8"/>
      <c r="H349" s="8"/>
      <c r="I349" s="8"/>
      <c r="J349" s="8"/>
    </row>
    <row r="350" spans="3:10" s="7" customFormat="1">
      <c r="C350" s="8"/>
      <c r="D350" s="8"/>
      <c r="E350" s="8"/>
      <c r="F350" s="8"/>
      <c r="G350" s="8"/>
      <c r="H350" s="8"/>
      <c r="I350" s="8"/>
      <c r="J350" s="8"/>
    </row>
    <row r="351" spans="3:10" s="7" customFormat="1">
      <c r="C351" s="8"/>
      <c r="D351" s="8"/>
      <c r="E351" s="8"/>
      <c r="F351" s="8"/>
      <c r="G351" s="8"/>
      <c r="H351" s="8"/>
      <c r="I351" s="8"/>
      <c r="J351" s="8"/>
    </row>
    <row r="352" spans="3:10" s="7" customFormat="1">
      <c r="C352" s="8"/>
      <c r="D352" s="8"/>
      <c r="E352" s="8"/>
      <c r="F352" s="8"/>
      <c r="G352" s="8"/>
      <c r="H352" s="8"/>
      <c r="I352" s="8"/>
      <c r="J352" s="8"/>
    </row>
    <row r="353" spans="3:10" s="7" customFormat="1">
      <c r="C353" s="8"/>
      <c r="D353" s="8"/>
      <c r="E353" s="8"/>
      <c r="F353" s="8"/>
      <c r="G353" s="8"/>
      <c r="H353" s="8"/>
      <c r="I353" s="8"/>
      <c r="J353" s="8"/>
    </row>
    <row r="354" spans="3:10" s="7" customFormat="1">
      <c r="C354" s="8"/>
      <c r="D354" s="8"/>
      <c r="E354" s="8"/>
      <c r="F354" s="8"/>
      <c r="G354" s="8"/>
      <c r="H354" s="8"/>
      <c r="I354" s="8"/>
      <c r="J354" s="8"/>
    </row>
    <row r="355" spans="3:10" s="7" customFormat="1">
      <c r="C355" s="8"/>
      <c r="D355" s="8"/>
      <c r="E355" s="8"/>
      <c r="F355" s="8"/>
      <c r="G355" s="8"/>
      <c r="H355" s="8"/>
      <c r="I355" s="8"/>
      <c r="J355" s="8"/>
    </row>
    <row r="356" spans="3:10" s="7" customFormat="1">
      <c r="C356" s="8"/>
      <c r="D356" s="8"/>
      <c r="E356" s="8"/>
      <c r="F356" s="8"/>
      <c r="G356" s="8"/>
      <c r="H356" s="8"/>
      <c r="I356" s="8"/>
      <c r="J356" s="8"/>
    </row>
    <row r="357" spans="3:10" s="7" customFormat="1">
      <c r="C357" s="8"/>
      <c r="D357" s="8"/>
      <c r="E357" s="8"/>
      <c r="F357" s="8"/>
      <c r="G357" s="8"/>
      <c r="H357" s="8"/>
      <c r="I357" s="8"/>
      <c r="J357" s="8"/>
    </row>
    <row r="358" spans="3:10" s="7" customFormat="1">
      <c r="C358" s="8"/>
      <c r="D358" s="8"/>
      <c r="E358" s="8"/>
      <c r="F358" s="8"/>
      <c r="G358" s="8"/>
      <c r="H358" s="8"/>
      <c r="I358" s="8"/>
      <c r="J358" s="8"/>
    </row>
    <row r="359" spans="3:10" s="7" customFormat="1">
      <c r="C359" s="8"/>
      <c r="D359" s="8"/>
      <c r="E359" s="8"/>
      <c r="F359" s="8"/>
      <c r="G359" s="8"/>
      <c r="H359" s="8"/>
      <c r="I359" s="8"/>
      <c r="J359" s="8"/>
    </row>
    <row r="360" spans="3:10" s="7" customFormat="1">
      <c r="C360" s="8"/>
      <c r="D360" s="8"/>
      <c r="E360" s="8"/>
      <c r="F360" s="8"/>
      <c r="G360" s="8"/>
      <c r="H360" s="8"/>
      <c r="I360" s="8"/>
      <c r="J360" s="8"/>
    </row>
    <row r="361" spans="3:10" s="7" customFormat="1">
      <c r="C361" s="8"/>
      <c r="D361" s="8"/>
      <c r="E361" s="8"/>
      <c r="F361" s="8"/>
      <c r="G361" s="8"/>
      <c r="H361" s="8"/>
      <c r="I361" s="8"/>
      <c r="J361" s="8"/>
    </row>
    <row r="362" spans="3:10" s="7" customFormat="1">
      <c r="C362" s="8"/>
      <c r="D362" s="8"/>
      <c r="E362" s="8"/>
      <c r="F362" s="8"/>
      <c r="G362" s="8"/>
      <c r="H362" s="8"/>
      <c r="I362" s="8"/>
      <c r="J362" s="8"/>
    </row>
    <row r="363" spans="3:10" s="7" customFormat="1">
      <c r="C363" s="8"/>
      <c r="D363" s="8"/>
      <c r="E363" s="8"/>
      <c r="F363" s="8"/>
      <c r="G363" s="8"/>
      <c r="H363" s="8"/>
      <c r="I363" s="8"/>
      <c r="J363" s="8"/>
    </row>
    <row r="364" spans="3:10" s="7" customFormat="1">
      <c r="C364" s="8"/>
      <c r="D364" s="8"/>
      <c r="E364" s="8"/>
      <c r="F364" s="8"/>
      <c r="G364" s="8"/>
      <c r="H364" s="8"/>
      <c r="I364" s="8"/>
      <c r="J364" s="8"/>
    </row>
    <row r="365" spans="3:10" s="7" customFormat="1">
      <c r="C365" s="8"/>
      <c r="D365" s="8"/>
      <c r="E365" s="8"/>
      <c r="F365" s="8"/>
      <c r="G365" s="8"/>
      <c r="H365" s="8"/>
      <c r="I365" s="8"/>
      <c r="J365" s="8"/>
    </row>
    <row r="366" spans="3:10" s="7" customFormat="1">
      <c r="C366" s="8"/>
      <c r="D366" s="8"/>
      <c r="E366" s="8"/>
      <c r="F366" s="8"/>
      <c r="G366" s="8"/>
      <c r="H366" s="8"/>
      <c r="I366" s="8"/>
      <c r="J366" s="8"/>
    </row>
    <row r="367" spans="3:10" s="7" customFormat="1">
      <c r="C367" s="8"/>
      <c r="D367" s="8"/>
      <c r="E367" s="8"/>
      <c r="F367" s="8"/>
      <c r="G367" s="8"/>
      <c r="H367" s="8"/>
      <c r="I367" s="8"/>
      <c r="J367" s="8"/>
    </row>
    <row r="368" spans="3:10" s="7" customFormat="1">
      <c r="C368" s="8"/>
      <c r="D368" s="8"/>
      <c r="E368" s="8"/>
      <c r="F368" s="8"/>
      <c r="G368" s="8"/>
      <c r="H368" s="8"/>
      <c r="I368" s="8"/>
      <c r="J368" s="8"/>
    </row>
    <row r="369" spans="3:10" s="7" customFormat="1">
      <c r="C369" s="8"/>
      <c r="D369" s="8"/>
      <c r="E369" s="8"/>
      <c r="F369" s="8"/>
      <c r="G369" s="8"/>
      <c r="H369" s="8"/>
      <c r="I369" s="8"/>
      <c r="J369" s="8"/>
    </row>
    <row r="370" spans="3:10" s="7" customFormat="1">
      <c r="C370" s="8"/>
      <c r="D370" s="8"/>
      <c r="E370" s="8"/>
      <c r="F370" s="8"/>
      <c r="G370" s="8"/>
      <c r="H370" s="8"/>
      <c r="I370" s="8"/>
      <c r="J370" s="8"/>
    </row>
    <row r="371" spans="3:10" s="7" customFormat="1">
      <c r="C371" s="8"/>
      <c r="D371" s="8"/>
      <c r="E371" s="8"/>
      <c r="F371" s="8"/>
      <c r="G371" s="8"/>
      <c r="H371" s="8"/>
      <c r="I371" s="8"/>
      <c r="J371" s="8"/>
    </row>
    <row r="372" spans="3:10" s="7" customFormat="1">
      <c r="C372" s="8"/>
      <c r="D372" s="8"/>
      <c r="E372" s="8"/>
      <c r="F372" s="8"/>
      <c r="G372" s="8"/>
      <c r="H372" s="8"/>
      <c r="I372" s="8"/>
      <c r="J372" s="8"/>
    </row>
    <row r="373" spans="3:10" s="7" customFormat="1">
      <c r="C373" s="8"/>
      <c r="D373" s="8"/>
      <c r="E373" s="8"/>
      <c r="F373" s="8"/>
      <c r="G373" s="8"/>
      <c r="H373" s="8"/>
      <c r="I373" s="8"/>
      <c r="J373" s="8"/>
    </row>
    <row r="374" spans="3:10" s="7" customFormat="1">
      <c r="C374" s="8"/>
      <c r="D374" s="8"/>
      <c r="E374" s="8"/>
      <c r="F374" s="8"/>
      <c r="G374" s="8"/>
      <c r="H374" s="8"/>
      <c r="I374" s="8"/>
      <c r="J374" s="8"/>
    </row>
    <row r="375" spans="3:10" s="7" customFormat="1">
      <c r="C375" s="8"/>
      <c r="D375" s="8"/>
      <c r="E375" s="8"/>
      <c r="F375" s="8"/>
      <c r="G375" s="8"/>
      <c r="H375" s="8"/>
      <c r="I375" s="8"/>
      <c r="J375" s="8"/>
    </row>
    <row r="376" spans="3:10" s="7" customFormat="1">
      <c r="C376" s="8"/>
      <c r="D376" s="8"/>
      <c r="E376" s="8"/>
      <c r="F376" s="8"/>
      <c r="G376" s="8"/>
      <c r="H376" s="8"/>
      <c r="I376" s="8"/>
      <c r="J376" s="8"/>
    </row>
    <row r="377" spans="3:10" s="7" customFormat="1">
      <c r="C377" s="8"/>
      <c r="D377" s="8"/>
      <c r="E377" s="8"/>
      <c r="F377" s="8"/>
      <c r="G377" s="8"/>
      <c r="H377" s="8"/>
      <c r="I377" s="8"/>
      <c r="J377" s="8"/>
    </row>
    <row r="378" spans="3:10" s="7" customFormat="1">
      <c r="C378" s="8"/>
      <c r="D378" s="8"/>
      <c r="E378" s="8"/>
      <c r="F378" s="8"/>
      <c r="G378" s="8"/>
      <c r="H378" s="8"/>
      <c r="I378" s="8"/>
      <c r="J378" s="8"/>
    </row>
    <row r="379" spans="3:10" s="7" customFormat="1">
      <c r="C379" s="8"/>
      <c r="D379" s="8"/>
      <c r="E379" s="8"/>
      <c r="F379" s="8"/>
      <c r="G379" s="8"/>
      <c r="H379" s="8"/>
      <c r="I379" s="8"/>
      <c r="J379" s="8"/>
    </row>
    <row r="380" spans="3:10" s="7" customFormat="1">
      <c r="C380" s="8"/>
      <c r="D380" s="8"/>
      <c r="E380" s="8"/>
      <c r="F380" s="8"/>
      <c r="G380" s="8"/>
      <c r="H380" s="8"/>
      <c r="I380" s="8"/>
      <c r="J380" s="8"/>
    </row>
    <row r="381" spans="3:10" s="7" customFormat="1">
      <c r="C381" s="8"/>
      <c r="D381" s="8"/>
      <c r="E381" s="8"/>
      <c r="F381" s="8"/>
      <c r="G381" s="8"/>
      <c r="H381" s="8"/>
      <c r="I381" s="8"/>
      <c r="J381" s="8"/>
    </row>
    <row r="382" spans="3:10" s="7" customFormat="1">
      <c r="C382" s="8"/>
      <c r="D382" s="8"/>
      <c r="E382" s="8"/>
      <c r="F382" s="8"/>
      <c r="G382" s="8"/>
      <c r="H382" s="8"/>
      <c r="I382" s="8"/>
      <c r="J382" s="8"/>
    </row>
    <row r="383" spans="3:10" s="7" customFormat="1">
      <c r="C383" s="8"/>
      <c r="D383" s="8"/>
      <c r="E383" s="8"/>
      <c r="F383" s="8"/>
      <c r="G383" s="8"/>
      <c r="H383" s="8"/>
      <c r="I383" s="8"/>
      <c r="J383" s="8"/>
    </row>
    <row r="384" spans="3:10" s="7" customFormat="1">
      <c r="C384" s="8"/>
      <c r="D384" s="8"/>
      <c r="E384" s="8"/>
      <c r="F384" s="8"/>
      <c r="G384" s="8"/>
      <c r="H384" s="8"/>
      <c r="I384" s="8"/>
      <c r="J384" s="8"/>
    </row>
    <row r="385" spans="3:10" s="7" customFormat="1">
      <c r="C385" s="8"/>
      <c r="D385" s="8"/>
      <c r="E385" s="8"/>
      <c r="F385" s="8"/>
      <c r="G385" s="8"/>
      <c r="H385" s="8"/>
      <c r="I385" s="8"/>
      <c r="J385" s="8"/>
    </row>
    <row r="386" spans="3:10" s="7" customFormat="1">
      <c r="C386" s="8"/>
      <c r="D386" s="8"/>
      <c r="E386" s="8"/>
      <c r="F386" s="8"/>
      <c r="G386" s="8"/>
      <c r="H386" s="8"/>
      <c r="I386" s="8"/>
      <c r="J386" s="8"/>
    </row>
    <row r="387" spans="3:10" s="7" customFormat="1">
      <c r="C387" s="8"/>
      <c r="D387" s="8"/>
      <c r="E387" s="8"/>
      <c r="F387" s="8"/>
      <c r="G387" s="8"/>
      <c r="H387" s="8"/>
      <c r="I387" s="8"/>
      <c r="J387" s="8"/>
    </row>
    <row r="388" spans="3:10" s="7" customFormat="1">
      <c r="C388" s="8"/>
      <c r="D388" s="8"/>
      <c r="E388" s="8"/>
      <c r="F388" s="8"/>
      <c r="G388" s="8"/>
      <c r="H388" s="8"/>
      <c r="I388" s="8"/>
      <c r="J388" s="8"/>
    </row>
    <row r="389" spans="3:10" s="7" customFormat="1">
      <c r="C389" s="8"/>
      <c r="D389" s="8"/>
      <c r="E389" s="8"/>
      <c r="F389" s="8"/>
      <c r="G389" s="8"/>
      <c r="H389" s="8"/>
      <c r="I389" s="8"/>
      <c r="J389" s="8"/>
    </row>
    <row r="390" spans="3:10" s="7" customFormat="1">
      <c r="C390" s="8"/>
      <c r="D390" s="8"/>
      <c r="E390" s="8"/>
      <c r="F390" s="8"/>
      <c r="G390" s="8"/>
      <c r="H390" s="8"/>
      <c r="I390" s="8"/>
      <c r="J390" s="8"/>
    </row>
    <row r="391" spans="3:10" s="7" customFormat="1">
      <c r="C391" s="8"/>
      <c r="D391" s="8"/>
      <c r="E391" s="8"/>
      <c r="F391" s="8"/>
      <c r="G391" s="8"/>
      <c r="H391" s="8"/>
      <c r="I391" s="8"/>
      <c r="J391" s="8"/>
    </row>
    <row r="392" spans="3:10" s="7" customFormat="1">
      <c r="C392" s="8"/>
      <c r="D392" s="8"/>
      <c r="E392" s="8"/>
      <c r="F392" s="8"/>
      <c r="G392" s="8"/>
      <c r="H392" s="8"/>
      <c r="I392" s="8"/>
      <c r="J392" s="8"/>
    </row>
    <row r="393" spans="3:10" s="7" customFormat="1">
      <c r="C393" s="8"/>
      <c r="D393" s="8"/>
      <c r="E393" s="8"/>
      <c r="F393" s="8"/>
      <c r="G393" s="8"/>
      <c r="H393" s="8"/>
      <c r="I393" s="8"/>
      <c r="J393" s="8"/>
    </row>
    <row r="394" spans="3:10" s="7" customFormat="1">
      <c r="C394" s="8"/>
      <c r="D394" s="8"/>
      <c r="E394" s="8"/>
      <c r="F394" s="8"/>
      <c r="G394" s="8"/>
      <c r="H394" s="8"/>
      <c r="I394" s="8"/>
      <c r="J394" s="8"/>
    </row>
    <row r="395" spans="3:10" s="7" customFormat="1">
      <c r="C395" s="8"/>
      <c r="D395" s="8"/>
      <c r="E395" s="8"/>
      <c r="F395" s="8"/>
      <c r="G395" s="8"/>
      <c r="H395" s="8"/>
      <c r="I395" s="8"/>
      <c r="J395" s="8"/>
    </row>
    <row r="396" spans="3:10" s="7" customFormat="1">
      <c r="C396" s="8"/>
      <c r="D396" s="8"/>
      <c r="E396" s="8"/>
      <c r="F396" s="8"/>
      <c r="G396" s="8"/>
      <c r="H396" s="8"/>
      <c r="I396" s="8"/>
      <c r="J396" s="8"/>
    </row>
    <row r="397" spans="3:10" s="7" customFormat="1">
      <c r="C397" s="8"/>
      <c r="D397" s="8"/>
      <c r="E397" s="8"/>
      <c r="F397" s="8"/>
      <c r="G397" s="8"/>
      <c r="H397" s="8"/>
      <c r="I397" s="8"/>
      <c r="J397" s="8"/>
    </row>
    <row r="398" spans="3:10" s="7" customFormat="1">
      <c r="C398" s="8"/>
      <c r="D398" s="8"/>
      <c r="E398" s="8"/>
      <c r="F398" s="8"/>
      <c r="G398" s="8"/>
      <c r="H398" s="8"/>
      <c r="I398" s="8"/>
      <c r="J398" s="8"/>
    </row>
    <row r="399" spans="3:10" s="7" customFormat="1">
      <c r="C399" s="8"/>
      <c r="D399" s="8"/>
      <c r="E399" s="8"/>
      <c r="F399" s="8"/>
      <c r="G399" s="8"/>
      <c r="H399" s="8"/>
      <c r="I399" s="8"/>
      <c r="J399" s="8"/>
    </row>
    <row r="400" spans="3:10" s="7" customFormat="1">
      <c r="C400" s="8"/>
      <c r="D400" s="8"/>
      <c r="E400" s="8"/>
      <c r="F400" s="8"/>
      <c r="G400" s="8"/>
      <c r="H400" s="8"/>
      <c r="I400" s="8"/>
      <c r="J400" s="8"/>
    </row>
    <row r="401" spans="3:10" s="7" customFormat="1">
      <c r="C401" s="8"/>
      <c r="D401" s="8"/>
      <c r="E401" s="8"/>
      <c r="F401" s="8"/>
      <c r="G401" s="8"/>
      <c r="H401" s="8"/>
      <c r="I401" s="8"/>
      <c r="J401" s="8"/>
    </row>
    <row r="402" spans="3:10" s="7" customFormat="1">
      <c r="C402" s="8"/>
      <c r="D402" s="8"/>
      <c r="E402" s="8"/>
      <c r="F402" s="8"/>
      <c r="G402" s="8"/>
      <c r="H402" s="8"/>
      <c r="I402" s="8"/>
      <c r="J402" s="8"/>
    </row>
    <row r="403" spans="3:10" s="7" customFormat="1">
      <c r="C403" s="8"/>
      <c r="D403" s="8"/>
      <c r="E403" s="8"/>
      <c r="F403" s="8"/>
      <c r="G403" s="8"/>
      <c r="H403" s="8"/>
      <c r="I403" s="8"/>
      <c r="J403" s="8"/>
    </row>
    <row r="404" spans="3:10" s="7" customFormat="1">
      <c r="C404" s="8"/>
      <c r="D404" s="8"/>
      <c r="E404" s="8"/>
      <c r="F404" s="8"/>
      <c r="G404" s="8"/>
      <c r="H404" s="8"/>
      <c r="I404" s="8"/>
      <c r="J404" s="8"/>
    </row>
    <row r="405" spans="3:10" s="7" customFormat="1">
      <c r="C405" s="8"/>
      <c r="D405" s="8"/>
      <c r="E405" s="8"/>
      <c r="F405" s="8"/>
      <c r="G405" s="8"/>
      <c r="H405" s="8"/>
      <c r="I405" s="8"/>
      <c r="J405" s="8"/>
    </row>
    <row r="406" spans="3:10" s="7" customFormat="1">
      <c r="C406" s="8"/>
      <c r="D406" s="8"/>
      <c r="E406" s="8"/>
      <c r="F406" s="8"/>
      <c r="G406" s="8"/>
      <c r="H406" s="8"/>
      <c r="I406" s="8"/>
      <c r="J406" s="8"/>
    </row>
    <row r="407" spans="3:10" s="7" customFormat="1">
      <c r="C407" s="8"/>
      <c r="D407" s="8"/>
      <c r="E407" s="8"/>
      <c r="F407" s="8"/>
      <c r="G407" s="8"/>
      <c r="H407" s="8"/>
      <c r="I407" s="8"/>
      <c r="J407" s="8"/>
    </row>
    <row r="408" spans="3:10" s="7" customFormat="1">
      <c r="C408" s="8"/>
      <c r="D408" s="8"/>
      <c r="E408" s="8"/>
      <c r="F408" s="8"/>
      <c r="G408" s="8"/>
      <c r="H408" s="8"/>
      <c r="I408" s="8"/>
      <c r="J408" s="8"/>
    </row>
    <row r="409" spans="3:10" s="7" customFormat="1">
      <c r="C409" s="8"/>
      <c r="D409" s="8"/>
      <c r="E409" s="8"/>
      <c r="F409" s="8"/>
      <c r="G409" s="8"/>
      <c r="H409" s="8"/>
      <c r="I409" s="8"/>
      <c r="J409" s="8"/>
    </row>
    <row r="410" spans="3:10" s="7" customFormat="1">
      <c r="C410" s="8"/>
      <c r="D410" s="8"/>
      <c r="E410" s="8"/>
      <c r="F410" s="8"/>
      <c r="G410" s="8"/>
      <c r="H410" s="8"/>
      <c r="I410" s="8"/>
      <c r="J410" s="8"/>
    </row>
    <row r="411" spans="3:10" s="7" customFormat="1">
      <c r="C411" s="8"/>
      <c r="D411" s="8"/>
      <c r="E411" s="8"/>
      <c r="F411" s="8"/>
      <c r="G411" s="8"/>
      <c r="H411" s="8"/>
      <c r="I411" s="8"/>
      <c r="J411" s="8"/>
    </row>
    <row r="412" spans="3:10" s="7" customFormat="1">
      <c r="C412" s="8"/>
      <c r="D412" s="8"/>
      <c r="E412" s="8"/>
      <c r="F412" s="8"/>
      <c r="G412" s="8"/>
      <c r="H412" s="8"/>
      <c r="I412" s="8"/>
      <c r="J412" s="8"/>
    </row>
    <row r="413" spans="3:10" s="7" customFormat="1">
      <c r="C413" s="8"/>
      <c r="D413" s="8"/>
      <c r="E413" s="8"/>
      <c r="F413" s="8"/>
      <c r="G413" s="8"/>
      <c r="H413" s="8"/>
      <c r="I413" s="8"/>
      <c r="J413" s="8"/>
    </row>
    <row r="414" spans="3:10" s="7" customFormat="1">
      <c r="C414" s="8"/>
      <c r="D414" s="8"/>
      <c r="E414" s="8"/>
      <c r="F414" s="8"/>
      <c r="G414" s="8"/>
      <c r="H414" s="8"/>
      <c r="I414" s="8"/>
      <c r="J414" s="8"/>
    </row>
    <row r="415" spans="3:10" s="7" customFormat="1">
      <c r="C415" s="8"/>
      <c r="D415" s="8"/>
      <c r="E415" s="8"/>
      <c r="F415" s="8"/>
      <c r="G415" s="8"/>
      <c r="H415" s="8"/>
      <c r="I415" s="8"/>
      <c r="J415" s="8"/>
    </row>
    <row r="416" spans="3:10" s="7" customFormat="1">
      <c r="C416" s="8"/>
      <c r="D416" s="8"/>
      <c r="E416" s="8"/>
      <c r="F416" s="8"/>
      <c r="G416" s="8"/>
      <c r="H416" s="8"/>
      <c r="I416" s="8"/>
      <c r="J416" s="8"/>
    </row>
    <row r="417" spans="3:10" s="7" customFormat="1">
      <c r="C417" s="8"/>
      <c r="D417" s="8"/>
      <c r="E417" s="8"/>
      <c r="F417" s="8"/>
      <c r="G417" s="8"/>
      <c r="H417" s="8"/>
      <c r="I417" s="8"/>
      <c r="J417" s="8"/>
    </row>
    <row r="418" spans="3:10" s="7" customFormat="1">
      <c r="C418" s="8"/>
      <c r="D418" s="8"/>
      <c r="E418" s="8"/>
      <c r="F418" s="8"/>
      <c r="G418" s="8"/>
      <c r="H418" s="8"/>
      <c r="I418" s="8"/>
      <c r="J418" s="8"/>
    </row>
    <row r="419" spans="3:10" s="7" customFormat="1">
      <c r="C419" s="8"/>
      <c r="D419" s="8"/>
      <c r="E419" s="8"/>
      <c r="F419" s="8"/>
      <c r="G419" s="8"/>
      <c r="H419" s="8"/>
      <c r="I419" s="8"/>
      <c r="J419" s="8"/>
    </row>
    <row r="420" spans="3:10" s="7" customFormat="1">
      <c r="C420" s="8"/>
      <c r="D420" s="8"/>
      <c r="E420" s="8"/>
      <c r="F420" s="8"/>
      <c r="G420" s="8"/>
      <c r="H420" s="8"/>
      <c r="I420" s="8"/>
      <c r="J420" s="8"/>
    </row>
    <row r="421" spans="3:10" s="7" customFormat="1">
      <c r="C421" s="8"/>
      <c r="D421" s="8"/>
      <c r="E421" s="8"/>
      <c r="F421" s="8"/>
      <c r="G421" s="8"/>
      <c r="H421" s="8"/>
      <c r="I421" s="8"/>
      <c r="J421" s="8"/>
    </row>
    <row r="422" spans="3:10" s="7" customFormat="1">
      <c r="C422" s="8"/>
      <c r="D422" s="8"/>
      <c r="E422" s="8"/>
      <c r="F422" s="8"/>
      <c r="G422" s="8"/>
      <c r="H422" s="8"/>
      <c r="I422" s="8"/>
      <c r="J422" s="8"/>
    </row>
    <row r="423" spans="3:10" s="7" customFormat="1">
      <c r="C423" s="8"/>
      <c r="D423" s="8"/>
      <c r="E423" s="8"/>
      <c r="F423" s="8"/>
      <c r="G423" s="8"/>
      <c r="H423" s="8"/>
      <c r="I423" s="8"/>
      <c r="J423" s="8"/>
    </row>
    <row r="424" spans="3:10" s="7" customFormat="1">
      <c r="C424" s="8"/>
      <c r="D424" s="8"/>
      <c r="E424" s="8"/>
      <c r="F424" s="8"/>
      <c r="G424" s="8"/>
      <c r="H424" s="8"/>
      <c r="I424" s="8"/>
      <c r="J424" s="8"/>
    </row>
    <row r="425" spans="3:10" s="7" customFormat="1">
      <c r="C425" s="8"/>
      <c r="D425" s="8"/>
      <c r="E425" s="8"/>
      <c r="F425" s="8"/>
      <c r="G425" s="8"/>
      <c r="H425" s="8"/>
      <c r="I425" s="8"/>
      <c r="J425" s="8"/>
    </row>
    <row r="426" spans="3:10" s="7" customFormat="1">
      <c r="C426" s="8"/>
      <c r="D426" s="8"/>
      <c r="E426" s="8"/>
      <c r="F426" s="8"/>
      <c r="G426" s="8"/>
      <c r="H426" s="8"/>
      <c r="I426" s="8"/>
      <c r="J426" s="8"/>
    </row>
    <row r="427" spans="3:10" s="7" customFormat="1">
      <c r="C427" s="8"/>
      <c r="D427" s="8"/>
      <c r="E427" s="8"/>
      <c r="F427" s="8"/>
      <c r="G427" s="8"/>
      <c r="H427" s="8"/>
      <c r="I427" s="8"/>
      <c r="J427" s="8"/>
    </row>
    <row r="428" spans="3:10" s="7" customFormat="1">
      <c r="C428" s="8"/>
      <c r="D428" s="8"/>
      <c r="E428" s="8"/>
      <c r="F428" s="8"/>
      <c r="G428" s="8"/>
      <c r="H428" s="8"/>
      <c r="I428" s="8"/>
      <c r="J428" s="8"/>
    </row>
    <row r="429" spans="3:10" s="7" customFormat="1">
      <c r="C429" s="8"/>
      <c r="D429" s="8"/>
      <c r="E429" s="8"/>
      <c r="F429" s="8"/>
      <c r="G429" s="8"/>
      <c r="H429" s="8"/>
      <c r="I429" s="8"/>
      <c r="J429" s="8"/>
    </row>
    <row r="430" spans="3:10" s="7" customFormat="1">
      <c r="C430" s="8"/>
      <c r="D430" s="8"/>
      <c r="E430" s="8"/>
      <c r="F430" s="8"/>
      <c r="G430" s="8"/>
      <c r="H430" s="8"/>
      <c r="I430" s="8"/>
      <c r="J430" s="8"/>
    </row>
    <row r="431" spans="3:10" s="7" customFormat="1">
      <c r="C431" s="8"/>
      <c r="D431" s="8"/>
      <c r="E431" s="8"/>
      <c r="F431" s="8"/>
      <c r="G431" s="8"/>
      <c r="H431" s="8"/>
      <c r="I431" s="8"/>
      <c r="J431" s="8"/>
    </row>
    <row r="432" spans="3:10" s="7" customFormat="1">
      <c r="C432" s="8"/>
      <c r="D432" s="8"/>
      <c r="E432" s="8"/>
      <c r="F432" s="8"/>
      <c r="G432" s="8"/>
      <c r="H432" s="8"/>
      <c r="I432" s="8"/>
      <c r="J432" s="8"/>
    </row>
    <row r="433" spans="3:10" s="7" customFormat="1">
      <c r="C433" s="8"/>
      <c r="D433" s="8"/>
      <c r="E433" s="8"/>
      <c r="F433" s="8"/>
      <c r="G433" s="8"/>
      <c r="H433" s="8"/>
      <c r="I433" s="8"/>
      <c r="J433" s="8"/>
    </row>
    <row r="434" spans="3:10" s="7" customFormat="1">
      <c r="C434" s="8"/>
      <c r="D434" s="8"/>
      <c r="E434" s="8"/>
      <c r="F434" s="8"/>
      <c r="G434" s="8"/>
      <c r="H434" s="8"/>
      <c r="I434" s="8"/>
      <c r="J434" s="8"/>
    </row>
    <row r="435" spans="3:10" s="7" customFormat="1">
      <c r="C435" s="8"/>
      <c r="D435" s="8"/>
      <c r="E435" s="8"/>
      <c r="F435" s="8"/>
      <c r="G435" s="8"/>
      <c r="H435" s="8"/>
      <c r="I435" s="8"/>
      <c r="J435" s="8"/>
    </row>
    <row r="436" spans="3:10" s="7" customFormat="1">
      <c r="C436" s="8"/>
      <c r="D436" s="8"/>
      <c r="E436" s="8"/>
      <c r="F436" s="8"/>
      <c r="G436" s="8"/>
      <c r="H436" s="8"/>
      <c r="I436" s="8"/>
      <c r="J436" s="8"/>
    </row>
    <row r="437" spans="3:10" s="7" customFormat="1">
      <c r="C437" s="8"/>
      <c r="D437" s="8"/>
      <c r="E437" s="8"/>
      <c r="F437" s="8"/>
      <c r="G437" s="8"/>
      <c r="H437" s="8"/>
      <c r="I437" s="8"/>
      <c r="J437" s="8"/>
    </row>
    <row r="438" spans="3:10" s="7" customFormat="1">
      <c r="C438" s="8"/>
      <c r="D438" s="8"/>
      <c r="E438" s="8"/>
      <c r="F438" s="8"/>
      <c r="G438" s="8"/>
      <c r="H438" s="8"/>
      <c r="I438" s="8"/>
      <c r="J438" s="8"/>
    </row>
    <row r="439" spans="3:10" s="7" customFormat="1">
      <c r="C439" s="8"/>
      <c r="D439" s="8"/>
      <c r="E439" s="8"/>
      <c r="F439" s="8"/>
      <c r="G439" s="8"/>
      <c r="H439" s="8"/>
      <c r="I439" s="8"/>
      <c r="J439" s="8"/>
    </row>
    <row r="440" spans="3:10" s="7" customFormat="1">
      <c r="C440" s="8"/>
      <c r="D440" s="8"/>
      <c r="E440" s="8"/>
      <c r="F440" s="8"/>
      <c r="G440" s="8"/>
      <c r="H440" s="8"/>
      <c r="I440" s="8"/>
      <c r="J440" s="8"/>
    </row>
    <row r="441" spans="3:10" s="7" customFormat="1">
      <c r="C441" s="8"/>
      <c r="D441" s="8"/>
      <c r="E441" s="8"/>
      <c r="F441" s="8"/>
      <c r="G441" s="8"/>
      <c r="H441" s="8"/>
      <c r="I441" s="8"/>
      <c r="J441" s="8"/>
    </row>
    <row r="442" spans="3:10" s="7" customFormat="1">
      <c r="C442" s="8"/>
      <c r="D442" s="8"/>
      <c r="E442" s="8"/>
      <c r="F442" s="8"/>
      <c r="G442" s="8"/>
      <c r="H442" s="8"/>
      <c r="I442" s="8"/>
      <c r="J442" s="8"/>
    </row>
    <row r="443" spans="3:10" s="7" customFormat="1">
      <c r="C443" s="8"/>
      <c r="D443" s="8"/>
      <c r="E443" s="8"/>
      <c r="F443" s="8"/>
      <c r="G443" s="8"/>
      <c r="H443" s="8"/>
      <c r="I443" s="8"/>
      <c r="J443" s="8"/>
    </row>
    <row r="444" spans="3:10" s="7" customFormat="1">
      <c r="C444" s="8"/>
      <c r="D444" s="8"/>
      <c r="E444" s="8"/>
      <c r="F444" s="8"/>
      <c r="G444" s="8"/>
      <c r="H444" s="8"/>
      <c r="I444" s="8"/>
      <c r="J444" s="8"/>
    </row>
    <row r="445" spans="3:10" s="7" customFormat="1">
      <c r="C445" s="8"/>
      <c r="D445" s="8"/>
      <c r="E445" s="8"/>
      <c r="F445" s="8"/>
      <c r="G445" s="8"/>
      <c r="H445" s="8"/>
      <c r="I445" s="8"/>
      <c r="J445" s="8"/>
    </row>
    <row r="446" spans="3:10" s="7" customFormat="1">
      <c r="C446" s="8"/>
      <c r="D446" s="8"/>
      <c r="E446" s="8"/>
      <c r="F446" s="8"/>
      <c r="G446" s="8"/>
      <c r="H446" s="8"/>
      <c r="I446" s="8"/>
      <c r="J446" s="8"/>
    </row>
    <row r="447" spans="3:10" s="7" customFormat="1">
      <c r="C447" s="8"/>
      <c r="D447" s="8"/>
      <c r="E447" s="8"/>
      <c r="F447" s="8"/>
      <c r="G447" s="8"/>
      <c r="H447" s="8"/>
      <c r="I447" s="8"/>
      <c r="J447" s="8"/>
    </row>
    <row r="448" spans="3:10" s="7" customFormat="1">
      <c r="C448" s="8"/>
      <c r="D448" s="8"/>
      <c r="E448" s="8"/>
      <c r="F448" s="8"/>
      <c r="G448" s="8"/>
      <c r="H448" s="8"/>
      <c r="I448" s="8"/>
      <c r="J448" s="8"/>
    </row>
    <row r="449" spans="3:10" s="7" customFormat="1">
      <c r="C449" s="8"/>
      <c r="D449" s="8"/>
      <c r="E449" s="8"/>
      <c r="F449" s="8"/>
      <c r="G449" s="8"/>
      <c r="H449" s="8"/>
      <c r="I449" s="8"/>
      <c r="J449" s="8"/>
    </row>
    <row r="450" spans="3:10" s="7" customFormat="1">
      <c r="C450" s="8"/>
      <c r="D450" s="8"/>
      <c r="E450" s="8"/>
      <c r="F450" s="8"/>
      <c r="G450" s="8"/>
      <c r="H450" s="8"/>
      <c r="I450" s="8"/>
      <c r="J450" s="8"/>
    </row>
    <row r="451" spans="3:10" s="7" customFormat="1">
      <c r="C451" s="8"/>
      <c r="D451" s="8"/>
      <c r="E451" s="8"/>
      <c r="F451" s="8"/>
      <c r="G451" s="8"/>
      <c r="H451" s="8"/>
      <c r="I451" s="8"/>
      <c r="J451" s="8"/>
    </row>
    <row r="452" spans="3:10" s="7" customFormat="1">
      <c r="C452" s="8"/>
      <c r="D452" s="8"/>
      <c r="E452" s="8"/>
      <c r="F452" s="8"/>
      <c r="G452" s="8"/>
      <c r="H452" s="8"/>
      <c r="I452" s="8"/>
      <c r="J452" s="8"/>
    </row>
    <row r="453" spans="3:10" s="7" customFormat="1">
      <c r="C453" s="8"/>
      <c r="D453" s="8"/>
      <c r="E453" s="8"/>
      <c r="F453" s="8"/>
      <c r="G453" s="8"/>
      <c r="H453" s="8"/>
      <c r="I453" s="8"/>
      <c r="J453" s="8"/>
    </row>
    <row r="454" spans="3:10" s="7" customFormat="1">
      <c r="C454" s="8"/>
      <c r="D454" s="8"/>
      <c r="E454" s="8"/>
      <c r="F454" s="8"/>
      <c r="G454" s="8"/>
      <c r="H454" s="8"/>
      <c r="I454" s="8"/>
      <c r="J454" s="8"/>
    </row>
    <row r="455" spans="3:10" s="7" customFormat="1">
      <c r="C455" s="8"/>
      <c r="D455" s="8"/>
      <c r="E455" s="8"/>
      <c r="F455" s="8"/>
      <c r="G455" s="8"/>
      <c r="H455" s="8"/>
      <c r="I455" s="8"/>
      <c r="J455" s="8"/>
    </row>
    <row r="456" spans="3:10" s="7" customFormat="1">
      <c r="C456" s="8"/>
      <c r="D456" s="8"/>
      <c r="E456" s="8"/>
      <c r="F456" s="8"/>
      <c r="G456" s="8"/>
      <c r="H456" s="8"/>
      <c r="I456" s="8"/>
      <c r="J456" s="8"/>
    </row>
    <row r="457" spans="3:10" s="7" customFormat="1">
      <c r="C457" s="8"/>
      <c r="D457" s="8"/>
      <c r="E457" s="8"/>
      <c r="F457" s="8"/>
      <c r="G457" s="8"/>
      <c r="H457" s="8"/>
      <c r="I457" s="8"/>
      <c r="J457" s="8"/>
    </row>
    <row r="458" spans="3:10" s="7" customFormat="1">
      <c r="C458" s="8"/>
      <c r="D458" s="8"/>
      <c r="E458" s="8"/>
      <c r="F458" s="8"/>
      <c r="G458" s="8"/>
      <c r="H458" s="8"/>
      <c r="I458" s="8"/>
      <c r="J458" s="8"/>
    </row>
    <row r="459" spans="3:10" s="7" customFormat="1">
      <c r="C459" s="8"/>
      <c r="D459" s="8"/>
      <c r="E459" s="8"/>
      <c r="F459" s="8"/>
      <c r="G459" s="8"/>
      <c r="H459" s="8"/>
      <c r="I459" s="8"/>
      <c r="J459" s="8"/>
    </row>
    <row r="460" spans="3:10" s="7" customFormat="1">
      <c r="C460" s="8"/>
      <c r="D460" s="8"/>
      <c r="E460" s="8"/>
      <c r="F460" s="8"/>
      <c r="G460" s="8"/>
      <c r="H460" s="8"/>
      <c r="I460" s="8"/>
      <c r="J460" s="8"/>
    </row>
    <row r="461" spans="3:10" s="7" customFormat="1">
      <c r="C461" s="8"/>
      <c r="D461" s="8"/>
      <c r="E461" s="8"/>
      <c r="F461" s="8"/>
      <c r="G461" s="8"/>
      <c r="H461" s="8"/>
      <c r="I461" s="8"/>
      <c r="J461" s="8"/>
    </row>
    <row r="462" spans="3:10" s="7" customFormat="1">
      <c r="C462" s="8"/>
      <c r="D462" s="8"/>
      <c r="E462" s="8"/>
      <c r="F462" s="8"/>
      <c r="G462" s="8"/>
      <c r="H462" s="8"/>
      <c r="I462" s="8"/>
      <c r="J462" s="8"/>
    </row>
    <row r="463" spans="3:10" s="7" customFormat="1">
      <c r="C463" s="8"/>
      <c r="D463" s="8"/>
      <c r="E463" s="8"/>
      <c r="F463" s="8"/>
      <c r="G463" s="8"/>
      <c r="H463" s="8"/>
      <c r="I463" s="8"/>
      <c r="J463" s="8"/>
    </row>
    <row r="464" spans="3:10" s="7" customFormat="1">
      <c r="C464" s="8"/>
      <c r="D464" s="8"/>
      <c r="E464" s="8"/>
      <c r="F464" s="8"/>
      <c r="G464" s="8"/>
      <c r="H464" s="8"/>
      <c r="I464" s="8"/>
      <c r="J464" s="8"/>
    </row>
    <row r="465" spans="3:10" s="7" customFormat="1">
      <c r="C465" s="8"/>
      <c r="D465" s="8"/>
      <c r="E465" s="8"/>
      <c r="F465" s="8"/>
      <c r="G465" s="8"/>
      <c r="H465" s="8"/>
      <c r="I465" s="8"/>
      <c r="J465" s="8"/>
    </row>
    <row r="466" spans="3:10" s="7" customFormat="1">
      <c r="C466" s="8"/>
      <c r="D466" s="8"/>
      <c r="E466" s="8"/>
      <c r="F466" s="8"/>
      <c r="G466" s="8"/>
      <c r="H466" s="8"/>
      <c r="I466" s="8"/>
      <c r="J466" s="8"/>
    </row>
    <row r="467" spans="3:10" s="7" customFormat="1">
      <c r="C467" s="8"/>
      <c r="D467" s="8"/>
      <c r="E467" s="8"/>
      <c r="F467" s="8"/>
      <c r="G467" s="8"/>
      <c r="H467" s="8"/>
      <c r="I467" s="8"/>
      <c r="J467" s="8"/>
    </row>
    <row r="468" spans="3:10" s="7" customFormat="1">
      <c r="C468" s="8"/>
      <c r="D468" s="8"/>
      <c r="E468" s="8"/>
      <c r="F468" s="8"/>
      <c r="G468" s="8"/>
      <c r="H468" s="8"/>
      <c r="I468" s="8"/>
      <c r="J468" s="8"/>
    </row>
    <row r="469" spans="3:10" s="7" customFormat="1">
      <c r="C469" s="8"/>
      <c r="D469" s="8"/>
      <c r="E469" s="8"/>
      <c r="F469" s="8"/>
      <c r="G469" s="8"/>
      <c r="H469" s="8"/>
      <c r="I469" s="8"/>
      <c r="J469" s="8"/>
    </row>
    <row r="470" spans="3:10" s="7" customFormat="1">
      <c r="C470" s="8"/>
      <c r="D470" s="8"/>
      <c r="E470" s="8"/>
      <c r="F470" s="8"/>
      <c r="G470" s="8"/>
      <c r="H470" s="8"/>
      <c r="I470" s="8"/>
      <c r="J470" s="8"/>
    </row>
    <row r="471" spans="3:10" s="7" customFormat="1">
      <c r="C471" s="8"/>
      <c r="D471" s="8"/>
      <c r="E471" s="8"/>
      <c r="F471" s="8"/>
      <c r="G471" s="8"/>
      <c r="H471" s="8"/>
      <c r="I471" s="8"/>
      <c r="J471" s="8"/>
    </row>
    <row r="472" spans="3:10" s="7" customFormat="1">
      <c r="C472" s="8"/>
      <c r="D472" s="8"/>
      <c r="E472" s="8"/>
      <c r="F472" s="8"/>
      <c r="G472" s="8"/>
      <c r="H472" s="8"/>
      <c r="I472" s="8"/>
      <c r="J472" s="8"/>
    </row>
    <row r="473" spans="3:10" s="7" customFormat="1">
      <c r="C473" s="8"/>
      <c r="D473" s="8"/>
      <c r="E473" s="8"/>
      <c r="F473" s="8"/>
      <c r="G473" s="8"/>
      <c r="H473" s="8"/>
      <c r="I473" s="8"/>
      <c r="J473" s="8"/>
    </row>
    <row r="474" spans="3:10" s="7" customFormat="1">
      <c r="C474" s="8"/>
      <c r="D474" s="8"/>
      <c r="E474" s="8"/>
      <c r="F474" s="8"/>
      <c r="G474" s="8"/>
      <c r="H474" s="8"/>
      <c r="I474" s="8"/>
      <c r="J474" s="8"/>
    </row>
    <row r="475" spans="3:10" s="7" customFormat="1">
      <c r="C475" s="8"/>
      <c r="D475" s="8"/>
      <c r="E475" s="8"/>
      <c r="F475" s="8"/>
      <c r="G475" s="8"/>
      <c r="H475" s="8"/>
      <c r="I475" s="8"/>
      <c r="J475" s="8"/>
    </row>
    <row r="476" spans="3:10" s="7" customFormat="1">
      <c r="C476" s="8"/>
      <c r="D476" s="8"/>
      <c r="E476" s="8"/>
      <c r="F476" s="8"/>
      <c r="G476" s="8"/>
      <c r="H476" s="8"/>
      <c r="I476" s="8"/>
      <c r="J476" s="8"/>
    </row>
    <row r="477" spans="3:10" s="7" customFormat="1">
      <c r="C477" s="8"/>
      <c r="D477" s="8"/>
      <c r="E477" s="8"/>
      <c r="F477" s="8"/>
      <c r="G477" s="8"/>
      <c r="H477" s="8"/>
      <c r="I477" s="8"/>
      <c r="J477" s="8"/>
    </row>
    <row r="478" spans="3:10" s="7" customFormat="1">
      <c r="C478" s="8"/>
      <c r="D478" s="8"/>
      <c r="E478" s="8"/>
      <c r="F478" s="8"/>
      <c r="G478" s="8"/>
      <c r="H478" s="8"/>
      <c r="I478" s="8"/>
      <c r="J478" s="8"/>
    </row>
    <row r="479" spans="3:10" s="7" customFormat="1">
      <c r="C479" s="8"/>
      <c r="D479" s="8"/>
      <c r="E479" s="8"/>
      <c r="F479" s="8"/>
      <c r="G479" s="8"/>
      <c r="H479" s="8"/>
      <c r="I479" s="8"/>
      <c r="J479" s="8"/>
    </row>
    <row r="480" spans="3:10" s="7" customFormat="1">
      <c r="C480" s="8"/>
      <c r="D480" s="8"/>
      <c r="E480" s="8"/>
      <c r="F480" s="8"/>
      <c r="G480" s="8"/>
      <c r="H480" s="8"/>
      <c r="I480" s="8"/>
      <c r="J480" s="8"/>
    </row>
    <row r="481" spans="3:10" s="7" customFormat="1">
      <c r="C481" s="8"/>
      <c r="D481" s="8"/>
      <c r="E481" s="8"/>
      <c r="F481" s="8"/>
      <c r="G481" s="8"/>
      <c r="H481" s="8"/>
      <c r="I481" s="8"/>
      <c r="J481" s="8"/>
    </row>
    <row r="482" spans="3:10" s="7" customFormat="1">
      <c r="C482" s="8"/>
      <c r="D482" s="8"/>
      <c r="E482" s="8"/>
      <c r="F482" s="8"/>
      <c r="G482" s="8"/>
      <c r="H482" s="8"/>
      <c r="I482" s="8"/>
      <c r="J482" s="8"/>
    </row>
    <row r="483" spans="3:10" s="7" customFormat="1">
      <c r="C483" s="8"/>
      <c r="D483" s="8"/>
      <c r="E483" s="8"/>
      <c r="F483" s="8"/>
      <c r="G483" s="8"/>
      <c r="H483" s="8"/>
      <c r="I483" s="8"/>
      <c r="J483" s="8"/>
    </row>
    <row r="484" spans="3:10" s="7" customFormat="1">
      <c r="C484" s="8"/>
      <c r="D484" s="8"/>
      <c r="E484" s="8"/>
      <c r="F484" s="8"/>
      <c r="G484" s="8"/>
      <c r="H484" s="8"/>
      <c r="I484" s="8"/>
      <c r="J484" s="8"/>
    </row>
    <row r="485" spans="3:10" s="7" customFormat="1">
      <c r="C485" s="8"/>
      <c r="D485" s="8"/>
      <c r="E485" s="8"/>
      <c r="F485" s="8"/>
      <c r="G485" s="8"/>
      <c r="H485" s="8"/>
      <c r="I485" s="8"/>
      <c r="J485" s="8"/>
    </row>
    <row r="486" spans="3:10" s="7" customFormat="1">
      <c r="C486" s="8"/>
      <c r="D486" s="8"/>
      <c r="E486" s="8"/>
      <c r="F486" s="8"/>
      <c r="G486" s="8"/>
      <c r="H486" s="8"/>
      <c r="I486" s="8"/>
      <c r="J486" s="8"/>
    </row>
    <row r="487" spans="3:10" s="7" customFormat="1">
      <c r="C487" s="8"/>
      <c r="D487" s="8"/>
      <c r="E487" s="8"/>
      <c r="F487" s="8"/>
      <c r="G487" s="8"/>
      <c r="H487" s="8"/>
      <c r="I487" s="8"/>
      <c r="J487" s="8"/>
    </row>
    <row r="488" spans="3:10" s="7" customFormat="1">
      <c r="C488" s="8"/>
      <c r="D488" s="8"/>
      <c r="E488" s="8"/>
      <c r="F488" s="8"/>
      <c r="G488" s="8"/>
      <c r="H488" s="8"/>
      <c r="I488" s="8"/>
      <c r="J488" s="8"/>
    </row>
    <row r="489" spans="3:10" s="7" customFormat="1">
      <c r="C489" s="8"/>
      <c r="D489" s="8"/>
      <c r="E489" s="8"/>
      <c r="F489" s="8"/>
      <c r="G489" s="8"/>
      <c r="H489" s="8"/>
      <c r="I489" s="8"/>
      <c r="J489" s="8"/>
    </row>
    <row r="490" spans="3:10" s="7" customFormat="1">
      <c r="C490" s="8"/>
      <c r="D490" s="8"/>
      <c r="E490" s="8"/>
      <c r="F490" s="8"/>
      <c r="G490" s="8"/>
      <c r="H490" s="8"/>
      <c r="I490" s="8"/>
      <c r="J490" s="8"/>
    </row>
    <row r="491" spans="3:10" s="7" customFormat="1">
      <c r="C491" s="8"/>
      <c r="D491" s="8"/>
      <c r="E491" s="8"/>
      <c r="F491" s="8"/>
      <c r="G491" s="8"/>
      <c r="H491" s="8"/>
      <c r="I491" s="8"/>
      <c r="J491" s="8"/>
    </row>
    <row r="492" spans="3:10" s="7" customFormat="1">
      <c r="C492" s="8"/>
      <c r="D492" s="8"/>
      <c r="E492" s="8"/>
      <c r="F492" s="8"/>
      <c r="G492" s="8"/>
      <c r="H492" s="8"/>
      <c r="I492" s="8"/>
      <c r="J492" s="8"/>
    </row>
    <row r="493" spans="3:10" s="7" customFormat="1">
      <c r="C493" s="8"/>
      <c r="D493" s="8"/>
      <c r="E493" s="8"/>
      <c r="F493" s="8"/>
      <c r="G493" s="8"/>
      <c r="H493" s="8"/>
      <c r="I493" s="8"/>
      <c r="J493" s="8"/>
    </row>
    <row r="494" spans="3:10" s="7" customFormat="1">
      <c r="C494" s="8"/>
      <c r="D494" s="8"/>
      <c r="E494" s="8"/>
      <c r="F494" s="8"/>
      <c r="G494" s="8"/>
      <c r="H494" s="8"/>
      <c r="I494" s="8"/>
      <c r="J494" s="8"/>
    </row>
    <row r="495" spans="3:10" s="7" customFormat="1">
      <c r="C495" s="8"/>
      <c r="D495" s="8"/>
      <c r="E495" s="8"/>
      <c r="F495" s="8"/>
      <c r="G495" s="8"/>
      <c r="H495" s="8"/>
      <c r="I495" s="8"/>
      <c r="J495" s="8"/>
    </row>
    <row r="496" spans="3:10" s="7" customFormat="1">
      <c r="C496" s="8"/>
      <c r="D496" s="8"/>
      <c r="E496" s="8"/>
      <c r="F496" s="8"/>
      <c r="G496" s="8"/>
      <c r="H496" s="8"/>
      <c r="I496" s="8"/>
      <c r="J496" s="8"/>
    </row>
    <row r="497" spans="3:10" s="7" customFormat="1">
      <c r="C497" s="8"/>
      <c r="D497" s="8"/>
      <c r="E497" s="8"/>
      <c r="F497" s="8"/>
      <c r="G497" s="8"/>
      <c r="H497" s="8"/>
      <c r="I497" s="8"/>
      <c r="J497" s="8"/>
    </row>
    <row r="498" spans="3:10" s="7" customFormat="1">
      <c r="C498" s="8"/>
      <c r="D498" s="8"/>
      <c r="E498" s="8"/>
      <c r="F498" s="8"/>
      <c r="G498" s="8"/>
      <c r="H498" s="8"/>
      <c r="I498" s="8"/>
      <c r="J498" s="8"/>
    </row>
    <row r="499" spans="3:10" s="7" customFormat="1">
      <c r="C499" s="8"/>
      <c r="D499" s="8"/>
      <c r="E499" s="8"/>
      <c r="F499" s="8"/>
      <c r="G499" s="8"/>
      <c r="H499" s="8"/>
      <c r="I499" s="8"/>
      <c r="J499" s="8"/>
    </row>
    <row r="500" spans="3:10" s="7" customFormat="1">
      <c r="C500" s="8"/>
      <c r="D500" s="8"/>
      <c r="E500" s="8"/>
      <c r="F500" s="8"/>
      <c r="G500" s="8"/>
      <c r="H500" s="8"/>
      <c r="I500" s="8"/>
      <c r="J500" s="8"/>
    </row>
    <row r="501" spans="3:10" s="7" customFormat="1">
      <c r="C501" s="8"/>
      <c r="D501" s="8"/>
      <c r="E501" s="8"/>
      <c r="F501" s="8"/>
      <c r="G501" s="8"/>
      <c r="H501" s="8"/>
      <c r="I501" s="8"/>
      <c r="J501" s="8"/>
    </row>
    <row r="502" spans="3:10" s="7" customFormat="1">
      <c r="C502" s="8"/>
      <c r="D502" s="8"/>
      <c r="E502" s="8"/>
      <c r="F502" s="8"/>
      <c r="G502" s="8"/>
      <c r="H502" s="8"/>
      <c r="I502" s="8"/>
      <c r="J502" s="8"/>
    </row>
    <row r="503" spans="3:10" s="7" customFormat="1">
      <c r="C503" s="8"/>
      <c r="D503" s="8"/>
      <c r="E503" s="8"/>
      <c r="F503" s="8"/>
      <c r="G503" s="8"/>
      <c r="H503" s="8"/>
      <c r="I503" s="8"/>
      <c r="J503" s="8"/>
    </row>
    <row r="504" spans="3:10" s="7" customFormat="1">
      <c r="C504" s="8"/>
      <c r="D504" s="8"/>
      <c r="E504" s="8"/>
      <c r="F504" s="8"/>
      <c r="G504" s="8"/>
      <c r="H504" s="8"/>
      <c r="I504" s="8"/>
      <c r="J504" s="8"/>
    </row>
    <row r="505" spans="3:10" s="7" customFormat="1">
      <c r="C505" s="8"/>
      <c r="D505" s="8"/>
      <c r="E505" s="8"/>
      <c r="F505" s="8"/>
      <c r="G505" s="8"/>
      <c r="H505" s="8"/>
      <c r="I505" s="8"/>
      <c r="J505" s="8"/>
    </row>
    <row r="506" spans="3:10" s="7" customFormat="1">
      <c r="C506" s="8"/>
      <c r="D506" s="8"/>
      <c r="E506" s="8"/>
      <c r="F506" s="8"/>
      <c r="G506" s="8"/>
      <c r="H506" s="8"/>
      <c r="I506" s="8"/>
      <c r="J506" s="8"/>
    </row>
    <row r="507" spans="3:10" s="7" customFormat="1">
      <c r="C507" s="8"/>
      <c r="D507" s="8"/>
      <c r="E507" s="8"/>
      <c r="F507" s="8"/>
      <c r="G507" s="8"/>
      <c r="H507" s="8"/>
      <c r="I507" s="8"/>
      <c r="J507" s="8"/>
    </row>
    <row r="508" spans="3:10" s="7" customFormat="1">
      <c r="C508" s="8"/>
      <c r="D508" s="8"/>
      <c r="E508" s="8"/>
      <c r="F508" s="8"/>
      <c r="G508" s="8"/>
      <c r="H508" s="8"/>
      <c r="I508" s="8"/>
      <c r="J508" s="8"/>
    </row>
    <row r="509" spans="3:10" s="7" customFormat="1">
      <c r="C509" s="8"/>
      <c r="D509" s="8"/>
      <c r="E509" s="8"/>
      <c r="F509" s="8"/>
      <c r="G509" s="8"/>
      <c r="H509" s="8"/>
      <c r="I509" s="8"/>
      <c r="J509" s="8"/>
    </row>
    <row r="510" spans="3:10" s="7" customFormat="1">
      <c r="C510" s="8"/>
      <c r="D510" s="8"/>
      <c r="E510" s="8"/>
      <c r="F510" s="8"/>
      <c r="G510" s="8"/>
      <c r="H510" s="8"/>
      <c r="I510" s="8"/>
      <c r="J510" s="8"/>
    </row>
    <row r="511" spans="3:10" s="7" customFormat="1">
      <c r="C511" s="8"/>
      <c r="D511" s="8"/>
      <c r="E511" s="8"/>
      <c r="F511" s="8"/>
      <c r="G511" s="8"/>
      <c r="H511" s="8"/>
      <c r="I511" s="8"/>
      <c r="J511" s="8"/>
    </row>
    <row r="512" spans="3:10" s="7" customFormat="1">
      <c r="C512" s="8"/>
      <c r="D512" s="8"/>
      <c r="E512" s="8"/>
      <c r="F512" s="8"/>
      <c r="G512" s="8"/>
      <c r="H512" s="8"/>
      <c r="I512" s="8"/>
      <c r="J512" s="8"/>
    </row>
    <row r="513" spans="3:10" s="7" customFormat="1">
      <c r="C513" s="8"/>
      <c r="D513" s="8"/>
      <c r="E513" s="8"/>
      <c r="F513" s="8"/>
      <c r="G513" s="8"/>
      <c r="H513" s="8"/>
      <c r="I513" s="8"/>
      <c r="J513" s="8"/>
    </row>
    <row r="514" spans="3:10" s="7" customFormat="1">
      <c r="C514" s="8"/>
      <c r="D514" s="8"/>
      <c r="E514" s="8"/>
      <c r="F514" s="8"/>
      <c r="G514" s="8"/>
      <c r="H514" s="8"/>
      <c r="I514" s="8"/>
      <c r="J514" s="8"/>
    </row>
    <row r="515" spans="3:10" s="7" customFormat="1">
      <c r="C515" s="8"/>
      <c r="D515" s="8"/>
      <c r="E515" s="8"/>
      <c r="F515" s="8"/>
      <c r="G515" s="8"/>
      <c r="H515" s="8"/>
      <c r="I515" s="8"/>
      <c r="J515" s="8"/>
    </row>
    <row r="516" spans="3:10" s="7" customFormat="1">
      <c r="C516" s="8"/>
      <c r="D516" s="8"/>
      <c r="E516" s="8"/>
      <c r="F516" s="8"/>
      <c r="G516" s="8"/>
      <c r="H516" s="8"/>
      <c r="I516" s="8"/>
      <c r="J516" s="8"/>
    </row>
    <row r="517" spans="3:10" s="7" customFormat="1">
      <c r="C517" s="8"/>
      <c r="D517" s="8"/>
      <c r="E517" s="8"/>
      <c r="F517" s="8"/>
      <c r="G517" s="8"/>
      <c r="H517" s="8"/>
      <c r="I517" s="8"/>
      <c r="J517" s="8"/>
    </row>
    <row r="518" spans="3:10" s="7" customFormat="1">
      <c r="C518" s="8"/>
      <c r="D518" s="8"/>
      <c r="E518" s="8"/>
      <c r="F518" s="8"/>
      <c r="G518" s="8"/>
      <c r="H518" s="8"/>
      <c r="I518" s="8"/>
      <c r="J518" s="8"/>
    </row>
    <row r="519" spans="3:10" s="7" customFormat="1">
      <c r="C519" s="8"/>
      <c r="D519" s="8"/>
      <c r="E519" s="8"/>
      <c r="F519" s="8"/>
      <c r="G519" s="8"/>
      <c r="H519" s="8"/>
      <c r="I519" s="8"/>
      <c r="J519" s="8"/>
    </row>
    <row r="520" spans="3:10" s="7" customFormat="1">
      <c r="C520" s="8"/>
      <c r="D520" s="8"/>
      <c r="E520" s="8"/>
      <c r="F520" s="8"/>
      <c r="G520" s="8"/>
      <c r="H520" s="8"/>
      <c r="I520" s="8"/>
      <c r="J520" s="8"/>
    </row>
    <row r="521" spans="3:10" s="7" customFormat="1">
      <c r="C521" s="8"/>
      <c r="D521" s="8"/>
      <c r="E521" s="8"/>
      <c r="F521" s="8"/>
      <c r="G521" s="8"/>
      <c r="H521" s="8"/>
      <c r="I521" s="8"/>
      <c r="J521" s="8"/>
    </row>
    <row r="522" spans="3:10" s="7" customFormat="1">
      <c r="C522" s="8"/>
      <c r="D522" s="8"/>
      <c r="E522" s="8"/>
      <c r="F522" s="8"/>
      <c r="G522" s="8"/>
      <c r="H522" s="8"/>
      <c r="I522" s="8"/>
      <c r="J522" s="8"/>
    </row>
    <row r="523" spans="3:10" s="7" customFormat="1">
      <c r="C523" s="8"/>
      <c r="D523" s="8"/>
      <c r="E523" s="8"/>
      <c r="F523" s="8"/>
      <c r="G523" s="8"/>
      <c r="H523" s="8"/>
      <c r="I523" s="8"/>
      <c r="J523" s="8"/>
    </row>
    <row r="524" spans="3:10" s="7" customFormat="1">
      <c r="C524" s="8"/>
      <c r="D524" s="8"/>
      <c r="E524" s="8"/>
      <c r="F524" s="8"/>
      <c r="G524" s="8"/>
      <c r="H524" s="8"/>
      <c r="I524" s="8"/>
      <c r="J524" s="8"/>
    </row>
    <row r="525" spans="3:10" s="7" customFormat="1">
      <c r="C525" s="8"/>
      <c r="D525" s="8"/>
      <c r="E525" s="8"/>
      <c r="F525" s="8"/>
      <c r="G525" s="8"/>
      <c r="H525" s="8"/>
      <c r="I525" s="8"/>
      <c r="J525" s="8"/>
    </row>
    <row r="526" spans="3:10" s="7" customFormat="1">
      <c r="C526" s="8"/>
      <c r="D526" s="8"/>
      <c r="E526" s="8"/>
      <c r="F526" s="8"/>
      <c r="G526" s="8"/>
      <c r="H526" s="8"/>
      <c r="I526" s="8"/>
      <c r="J526" s="8"/>
    </row>
    <row r="527" spans="3:10" s="7" customFormat="1">
      <c r="C527" s="8"/>
      <c r="D527" s="8"/>
      <c r="E527" s="8"/>
      <c r="F527" s="8"/>
      <c r="G527" s="8"/>
      <c r="H527" s="8"/>
      <c r="I527" s="8"/>
      <c r="J527" s="8"/>
    </row>
    <row r="528" spans="3:10" s="7" customFormat="1">
      <c r="C528" s="8"/>
      <c r="D528" s="8"/>
      <c r="E528" s="8"/>
      <c r="F528" s="8"/>
      <c r="G528" s="8"/>
      <c r="H528" s="8"/>
      <c r="I528" s="8"/>
      <c r="J528" s="8"/>
    </row>
    <row r="529" spans="3:10" s="7" customFormat="1">
      <c r="C529" s="8"/>
      <c r="D529" s="8"/>
      <c r="E529" s="8"/>
      <c r="F529" s="8"/>
      <c r="G529" s="8"/>
      <c r="H529" s="8"/>
      <c r="I529" s="8"/>
      <c r="J529" s="8"/>
    </row>
    <row r="530" spans="3:10" s="7" customFormat="1">
      <c r="C530" s="8"/>
      <c r="D530" s="8"/>
      <c r="E530" s="8"/>
      <c r="F530" s="8"/>
      <c r="G530" s="8"/>
      <c r="H530" s="8"/>
      <c r="I530" s="8"/>
      <c r="J530" s="8"/>
    </row>
    <row r="531" spans="3:10" s="7" customFormat="1">
      <c r="C531" s="8"/>
      <c r="D531" s="8"/>
      <c r="E531" s="8"/>
      <c r="F531" s="8"/>
      <c r="G531" s="8"/>
      <c r="H531" s="8"/>
      <c r="I531" s="8"/>
      <c r="J531" s="8"/>
    </row>
    <row r="532" spans="3:10" s="7" customFormat="1">
      <c r="C532" s="8"/>
      <c r="D532" s="8"/>
      <c r="E532" s="8"/>
      <c r="F532" s="8"/>
      <c r="G532" s="8"/>
      <c r="H532" s="8"/>
      <c r="I532" s="8"/>
      <c r="J532" s="8"/>
    </row>
    <row r="533" spans="3:10" s="7" customFormat="1">
      <c r="C533" s="8"/>
      <c r="D533" s="8"/>
      <c r="E533" s="8"/>
      <c r="F533" s="8"/>
      <c r="G533" s="8"/>
      <c r="H533" s="8"/>
      <c r="I533" s="8"/>
      <c r="J533" s="8"/>
    </row>
    <row r="534" spans="3:10" s="7" customFormat="1">
      <c r="C534" s="8"/>
      <c r="D534" s="8"/>
      <c r="E534" s="8"/>
      <c r="F534" s="8"/>
      <c r="G534" s="8"/>
      <c r="H534" s="8"/>
      <c r="I534" s="8"/>
      <c r="J534" s="8"/>
    </row>
    <row r="535" spans="3:10" s="7" customFormat="1">
      <c r="C535" s="8"/>
      <c r="D535" s="8"/>
      <c r="E535" s="8"/>
      <c r="F535" s="8"/>
      <c r="G535" s="8"/>
      <c r="H535" s="8"/>
      <c r="I535" s="8"/>
      <c r="J535" s="8"/>
    </row>
    <row r="536" spans="3:10" s="7" customFormat="1">
      <c r="C536" s="8"/>
      <c r="D536" s="8"/>
      <c r="E536" s="8"/>
      <c r="F536" s="8"/>
      <c r="G536" s="8"/>
      <c r="H536" s="8"/>
      <c r="I536" s="8"/>
      <c r="J536" s="8"/>
    </row>
    <row r="537" spans="3:10" s="7" customFormat="1">
      <c r="C537" s="8"/>
      <c r="D537" s="8"/>
      <c r="E537" s="8"/>
      <c r="F537" s="8"/>
      <c r="G537" s="8"/>
      <c r="H537" s="8"/>
      <c r="I537" s="8"/>
      <c r="J537" s="8"/>
    </row>
    <row r="538" spans="3:10" s="7" customFormat="1">
      <c r="C538" s="8"/>
      <c r="D538" s="8"/>
      <c r="E538" s="8"/>
      <c r="F538" s="8"/>
      <c r="G538" s="8"/>
      <c r="H538" s="8"/>
      <c r="I538" s="8"/>
      <c r="J538" s="8"/>
    </row>
    <row r="539" spans="3:10" s="7" customFormat="1">
      <c r="C539" s="8"/>
      <c r="D539" s="8"/>
      <c r="E539" s="8"/>
      <c r="F539" s="8"/>
      <c r="G539" s="8"/>
      <c r="H539" s="8"/>
      <c r="I539" s="8"/>
      <c r="J539" s="8"/>
    </row>
    <row r="540" spans="3:10" s="7" customFormat="1">
      <c r="C540" s="8"/>
      <c r="D540" s="8"/>
      <c r="E540" s="8"/>
      <c r="F540" s="8"/>
      <c r="G540" s="8"/>
      <c r="H540" s="8"/>
      <c r="I540" s="8"/>
      <c r="J540" s="8"/>
    </row>
    <row r="541" spans="3:10" s="7" customFormat="1">
      <c r="C541" s="8"/>
      <c r="D541" s="8"/>
      <c r="E541" s="8"/>
      <c r="F541" s="8"/>
      <c r="G541" s="8"/>
      <c r="H541" s="8"/>
      <c r="I541" s="8"/>
      <c r="J541" s="8"/>
    </row>
    <row r="542" spans="3:10" s="7" customFormat="1">
      <c r="C542" s="8"/>
      <c r="D542" s="8"/>
      <c r="E542" s="8"/>
      <c r="F542" s="8"/>
      <c r="G542" s="8"/>
      <c r="H542" s="8"/>
      <c r="I542" s="8"/>
      <c r="J542" s="8"/>
    </row>
    <row r="543" spans="3:10" s="7" customFormat="1">
      <c r="C543" s="8"/>
      <c r="D543" s="8"/>
      <c r="E543" s="8"/>
      <c r="F543" s="8"/>
      <c r="G543" s="8"/>
      <c r="H543" s="8"/>
      <c r="I543" s="8"/>
      <c r="J543" s="8"/>
    </row>
    <row r="544" spans="3:10" s="7" customFormat="1">
      <c r="C544" s="8"/>
      <c r="D544" s="8"/>
      <c r="E544" s="8"/>
      <c r="F544" s="8"/>
      <c r="G544" s="8"/>
      <c r="H544" s="8"/>
      <c r="I544" s="8"/>
      <c r="J544" s="8"/>
    </row>
    <row r="545" spans="3:10" s="7" customFormat="1">
      <c r="C545" s="8"/>
      <c r="D545" s="8"/>
      <c r="E545" s="8"/>
      <c r="F545" s="8"/>
      <c r="G545" s="8"/>
      <c r="H545" s="8"/>
      <c r="I545" s="8"/>
      <c r="J545" s="8"/>
    </row>
    <row r="546" spans="3:10" s="7" customFormat="1">
      <c r="C546" s="8"/>
      <c r="D546" s="8"/>
      <c r="E546" s="8"/>
      <c r="F546" s="8"/>
      <c r="G546" s="8"/>
      <c r="H546" s="8"/>
      <c r="I546" s="8"/>
      <c r="J546" s="8"/>
    </row>
    <row r="547" spans="3:10" s="7" customFormat="1">
      <c r="C547" s="8"/>
      <c r="D547" s="8"/>
      <c r="E547" s="8"/>
      <c r="F547" s="8"/>
      <c r="G547" s="8"/>
      <c r="H547" s="8"/>
      <c r="I547" s="8"/>
      <c r="J547" s="8"/>
    </row>
    <row r="548" spans="3:10" s="7" customFormat="1">
      <c r="C548" s="8"/>
      <c r="D548" s="8"/>
      <c r="E548" s="8"/>
      <c r="F548" s="8"/>
      <c r="G548" s="8"/>
      <c r="H548" s="8"/>
      <c r="I548" s="8"/>
      <c r="J548" s="8"/>
    </row>
    <row r="549" spans="3:10" s="7" customFormat="1">
      <c r="C549" s="8"/>
      <c r="D549" s="8"/>
      <c r="E549" s="8"/>
      <c r="F549" s="8"/>
      <c r="G549" s="8"/>
      <c r="H549" s="8"/>
      <c r="I549" s="8"/>
      <c r="J549" s="8"/>
    </row>
    <row r="550" spans="3:10" s="7" customFormat="1">
      <c r="C550" s="8"/>
      <c r="D550" s="8"/>
      <c r="E550" s="8"/>
      <c r="F550" s="8"/>
      <c r="G550" s="8"/>
      <c r="H550" s="8"/>
      <c r="I550" s="8"/>
      <c r="J550" s="8"/>
    </row>
    <row r="551" spans="3:10" s="7" customFormat="1">
      <c r="C551" s="8"/>
      <c r="D551" s="8"/>
      <c r="E551" s="8"/>
      <c r="F551" s="8"/>
      <c r="G551" s="8"/>
      <c r="H551" s="8"/>
      <c r="I551" s="8"/>
      <c r="J551" s="8"/>
    </row>
    <row r="552" spans="3:10" s="7" customFormat="1">
      <c r="C552" s="8"/>
      <c r="D552" s="8"/>
      <c r="E552" s="8"/>
      <c r="F552" s="8"/>
      <c r="G552" s="8"/>
      <c r="H552" s="8"/>
      <c r="I552" s="8"/>
      <c r="J552" s="8"/>
    </row>
    <row r="553" spans="3:10" s="7" customFormat="1">
      <c r="C553" s="8"/>
      <c r="D553" s="8"/>
      <c r="E553" s="8"/>
      <c r="F553" s="8"/>
      <c r="G553" s="8"/>
      <c r="H553" s="8"/>
      <c r="I553" s="8"/>
      <c r="J553" s="8"/>
    </row>
    <row r="554" spans="3:10" s="7" customFormat="1">
      <c r="C554" s="8"/>
      <c r="D554" s="8"/>
      <c r="E554" s="8"/>
      <c r="F554" s="8"/>
      <c r="G554" s="8"/>
      <c r="H554" s="8"/>
      <c r="I554" s="8"/>
      <c r="J554" s="8"/>
    </row>
    <row r="555" spans="3:10" s="7" customFormat="1">
      <c r="C555" s="8"/>
      <c r="D555" s="8"/>
      <c r="E555" s="8"/>
      <c r="F555" s="8"/>
      <c r="G555" s="8"/>
      <c r="H555" s="8"/>
      <c r="I555" s="8"/>
      <c r="J555" s="8"/>
    </row>
    <row r="556" spans="3:10" s="7" customFormat="1">
      <c r="C556" s="8"/>
      <c r="D556" s="8"/>
      <c r="E556" s="8"/>
      <c r="F556" s="8"/>
      <c r="G556" s="8"/>
      <c r="H556" s="8"/>
      <c r="I556" s="8"/>
      <c r="J556" s="8"/>
    </row>
    <row r="557" spans="3:10" s="7" customFormat="1">
      <c r="C557" s="8"/>
      <c r="D557" s="8"/>
      <c r="E557" s="8"/>
      <c r="F557" s="8"/>
      <c r="G557" s="8"/>
      <c r="H557" s="8"/>
      <c r="I557" s="8"/>
      <c r="J557" s="8"/>
    </row>
    <row r="558" spans="3:10" s="7" customFormat="1">
      <c r="C558" s="8"/>
      <c r="D558" s="8"/>
      <c r="E558" s="8"/>
      <c r="F558" s="8"/>
      <c r="G558" s="8"/>
      <c r="H558" s="8"/>
      <c r="I558" s="8"/>
      <c r="J558" s="8"/>
    </row>
    <row r="559" spans="3:10" s="7" customFormat="1">
      <c r="C559" s="8"/>
      <c r="D559" s="8"/>
      <c r="E559" s="8"/>
      <c r="F559" s="8"/>
      <c r="G559" s="8"/>
      <c r="H559" s="8"/>
      <c r="I559" s="8"/>
      <c r="J559" s="8"/>
    </row>
    <row r="560" spans="3:10" s="7" customFormat="1">
      <c r="C560" s="8"/>
      <c r="D560" s="8"/>
      <c r="E560" s="8"/>
      <c r="F560" s="8"/>
      <c r="G560" s="8"/>
      <c r="H560" s="8"/>
      <c r="I560" s="8"/>
      <c r="J560" s="8"/>
    </row>
    <row r="561" spans="3:10" s="7" customFormat="1">
      <c r="C561" s="8"/>
      <c r="D561" s="8"/>
      <c r="E561" s="8"/>
      <c r="F561" s="8"/>
      <c r="G561" s="8"/>
      <c r="H561" s="8"/>
      <c r="I561" s="8"/>
      <c r="J561" s="8"/>
    </row>
    <row r="562" spans="3:10" s="7" customFormat="1">
      <c r="C562" s="8"/>
      <c r="D562" s="8"/>
      <c r="E562" s="8"/>
      <c r="F562" s="8"/>
      <c r="G562" s="8"/>
      <c r="H562" s="8"/>
      <c r="I562" s="8"/>
      <c r="J562" s="8"/>
    </row>
    <row r="563" spans="3:10" s="7" customFormat="1">
      <c r="C563" s="8"/>
      <c r="D563" s="8"/>
      <c r="E563" s="8"/>
      <c r="F563" s="8"/>
      <c r="G563" s="8"/>
      <c r="H563" s="8"/>
      <c r="I563" s="8"/>
      <c r="J563" s="8"/>
    </row>
    <row r="564" spans="3:10" s="7" customFormat="1">
      <c r="C564" s="8"/>
      <c r="D564" s="8"/>
      <c r="E564" s="8"/>
      <c r="F564" s="8"/>
      <c r="G564" s="8"/>
      <c r="H564" s="8"/>
      <c r="I564" s="8"/>
      <c r="J564" s="8"/>
    </row>
    <row r="565" spans="3:10" s="7" customFormat="1">
      <c r="C565" s="8"/>
      <c r="D565" s="8"/>
      <c r="E565" s="8"/>
      <c r="F565" s="8"/>
      <c r="G565" s="8"/>
      <c r="H565" s="8"/>
      <c r="I565" s="8"/>
      <c r="J565" s="8"/>
    </row>
    <row r="566" spans="3:10" s="7" customFormat="1">
      <c r="C566" s="8"/>
      <c r="D566" s="8"/>
      <c r="E566" s="8"/>
      <c r="F566" s="8"/>
      <c r="G566" s="8"/>
      <c r="H566" s="8"/>
      <c r="I566" s="8"/>
      <c r="J566" s="8"/>
    </row>
    <row r="567" spans="3:10" s="7" customFormat="1">
      <c r="C567" s="8"/>
      <c r="D567" s="8"/>
      <c r="E567" s="8"/>
      <c r="F567" s="8"/>
      <c r="G567" s="8"/>
      <c r="H567" s="8"/>
      <c r="I567" s="8"/>
      <c r="J567" s="8"/>
    </row>
    <row r="568" spans="3:10" s="7" customFormat="1">
      <c r="C568" s="8"/>
      <c r="D568" s="8"/>
      <c r="E568" s="8"/>
      <c r="F568" s="8"/>
      <c r="G568" s="8"/>
      <c r="H568" s="8"/>
      <c r="I568" s="8"/>
      <c r="J568" s="8"/>
    </row>
    <row r="569" spans="3:10" s="7" customFormat="1">
      <c r="C569" s="8"/>
      <c r="D569" s="8"/>
      <c r="E569" s="8"/>
      <c r="F569" s="8"/>
      <c r="G569" s="8"/>
      <c r="H569" s="8"/>
      <c r="I569" s="8"/>
      <c r="J569" s="8"/>
    </row>
    <row r="570" spans="3:10" s="7" customFormat="1">
      <c r="C570" s="8"/>
      <c r="D570" s="8"/>
      <c r="E570" s="8"/>
      <c r="F570" s="8"/>
      <c r="G570" s="8"/>
      <c r="H570" s="8"/>
      <c r="I570" s="8"/>
      <c r="J570" s="8"/>
    </row>
    <row r="571" spans="3:10" s="7" customFormat="1">
      <c r="C571" s="8"/>
      <c r="D571" s="8"/>
      <c r="E571" s="8"/>
      <c r="F571" s="8"/>
      <c r="G571" s="8"/>
      <c r="H571" s="8"/>
      <c r="I571" s="8"/>
      <c r="J571" s="8"/>
    </row>
    <row r="572" spans="3:10" s="7" customFormat="1">
      <c r="C572" s="8"/>
      <c r="D572" s="8"/>
      <c r="E572" s="8"/>
      <c r="F572" s="8"/>
      <c r="G572" s="8"/>
      <c r="H572" s="8"/>
      <c r="I572" s="8"/>
      <c r="J572" s="8"/>
    </row>
    <row r="573" spans="3:10" s="7" customFormat="1">
      <c r="C573" s="8"/>
      <c r="D573" s="8"/>
      <c r="E573" s="8"/>
      <c r="F573" s="8"/>
      <c r="G573" s="8"/>
      <c r="H573" s="8"/>
      <c r="I573" s="8"/>
      <c r="J573" s="8"/>
    </row>
    <row r="574" spans="3:10" s="7" customFormat="1">
      <c r="C574" s="8"/>
      <c r="D574" s="8"/>
      <c r="E574" s="8"/>
      <c r="F574" s="8"/>
      <c r="G574" s="8"/>
      <c r="H574" s="8"/>
      <c r="I574" s="8"/>
      <c r="J574" s="8"/>
    </row>
    <row r="575" spans="3:10" s="7" customFormat="1">
      <c r="C575" s="8"/>
      <c r="D575" s="8"/>
      <c r="E575" s="8"/>
      <c r="F575" s="8"/>
      <c r="G575" s="8"/>
      <c r="H575" s="8"/>
      <c r="I575" s="8"/>
      <c r="J575" s="8"/>
    </row>
    <row r="576" spans="3:10" s="7" customFormat="1">
      <c r="C576" s="8"/>
      <c r="D576" s="8"/>
      <c r="E576" s="8"/>
      <c r="F576" s="8"/>
      <c r="G576" s="8"/>
      <c r="H576" s="8"/>
      <c r="I576" s="8"/>
      <c r="J576" s="8"/>
    </row>
    <row r="577" spans="3:10" s="7" customFormat="1">
      <c r="C577" s="8"/>
      <c r="D577" s="8"/>
      <c r="E577" s="8"/>
      <c r="F577" s="8"/>
      <c r="G577" s="8"/>
      <c r="H577" s="8"/>
      <c r="I577" s="8"/>
      <c r="J577" s="8"/>
    </row>
    <row r="578" spans="3:10" s="7" customFormat="1">
      <c r="C578" s="8"/>
      <c r="D578" s="8"/>
      <c r="E578" s="8"/>
      <c r="F578" s="8"/>
      <c r="G578" s="8"/>
      <c r="H578" s="8"/>
      <c r="I578" s="8"/>
      <c r="J578" s="8"/>
    </row>
    <row r="579" spans="3:10" s="7" customFormat="1">
      <c r="C579" s="8"/>
      <c r="D579" s="8"/>
      <c r="E579" s="8"/>
      <c r="F579" s="8"/>
      <c r="G579" s="8"/>
      <c r="H579" s="8"/>
      <c r="I579" s="8"/>
      <c r="J579" s="8"/>
    </row>
    <row r="580" spans="3:10" s="7" customFormat="1">
      <c r="C580" s="8"/>
      <c r="D580" s="8"/>
      <c r="E580" s="8"/>
      <c r="F580" s="8"/>
      <c r="G580" s="8"/>
      <c r="H580" s="8"/>
      <c r="I580" s="8"/>
      <c r="J580" s="8"/>
    </row>
    <row r="581" spans="3:10" s="7" customFormat="1">
      <c r="C581" s="8"/>
      <c r="D581" s="8"/>
      <c r="E581" s="8"/>
      <c r="F581" s="8"/>
      <c r="G581" s="8"/>
      <c r="H581" s="8"/>
      <c r="I581" s="8"/>
      <c r="J581" s="8"/>
    </row>
    <row r="582" spans="3:10" s="7" customFormat="1">
      <c r="C582" s="8"/>
      <c r="D582" s="8"/>
      <c r="E582" s="8"/>
      <c r="F582" s="8"/>
      <c r="G582" s="8"/>
      <c r="H582" s="8"/>
      <c r="I582" s="8"/>
      <c r="J582" s="8"/>
    </row>
    <row r="583" spans="3:10" s="7" customFormat="1">
      <c r="C583" s="8"/>
      <c r="D583" s="8"/>
      <c r="E583" s="8"/>
      <c r="F583" s="8"/>
      <c r="G583" s="8"/>
      <c r="H583" s="8"/>
      <c r="I583" s="8"/>
      <c r="J583" s="8"/>
    </row>
    <row r="584" spans="3:10" s="7" customFormat="1">
      <c r="C584" s="8"/>
      <c r="D584" s="8"/>
      <c r="E584" s="8"/>
      <c r="F584" s="8"/>
      <c r="G584" s="8"/>
      <c r="H584" s="8"/>
      <c r="I584" s="8"/>
      <c r="J584" s="8"/>
    </row>
    <row r="585" spans="3:10" s="7" customFormat="1">
      <c r="C585" s="8"/>
      <c r="D585" s="8"/>
      <c r="E585" s="8"/>
      <c r="F585" s="8"/>
      <c r="G585" s="8"/>
      <c r="H585" s="8"/>
      <c r="I585" s="8"/>
      <c r="J585" s="8"/>
    </row>
    <row r="586" spans="3:10" s="7" customFormat="1">
      <c r="C586" s="8"/>
      <c r="D586" s="8"/>
      <c r="E586" s="8"/>
      <c r="F586" s="8"/>
      <c r="G586" s="8"/>
      <c r="H586" s="8"/>
      <c r="I586" s="8"/>
      <c r="J586" s="8"/>
    </row>
    <row r="587" spans="3:10" s="7" customFormat="1">
      <c r="C587" s="8"/>
      <c r="D587" s="8"/>
      <c r="E587" s="8"/>
      <c r="F587" s="8"/>
      <c r="G587" s="8"/>
      <c r="H587" s="8"/>
      <c r="I587" s="8"/>
      <c r="J587" s="8"/>
    </row>
  </sheetData>
  <mergeCells count="16">
    <mergeCell ref="B10:B23"/>
    <mergeCell ref="J1:K4"/>
    <mergeCell ref="D12:F12"/>
    <mergeCell ref="B25:L25"/>
    <mergeCell ref="C36:D36"/>
    <mergeCell ref="B8:L8"/>
    <mergeCell ref="G12:H13"/>
    <mergeCell ref="B27:D27"/>
    <mergeCell ref="F29:F30"/>
    <mergeCell ref="F31:F34"/>
    <mergeCell ref="H33:H34"/>
    <mergeCell ref="I33:I34"/>
    <mergeCell ref="H27:I27"/>
    <mergeCell ref="K27:L27"/>
    <mergeCell ref="K33:L33"/>
    <mergeCell ref="J12:L14"/>
  </mergeCells>
  <dataValidations count="4">
    <dataValidation type="list" allowBlank="1" showInputMessage="1" showErrorMessage="1" sqref="E20" xr:uid="{4D014712-02F3-EF4B-8FC8-E3BED35D27C9}">
      <formula1>$U$40:$U$41</formula1>
    </dataValidation>
    <dataValidation type="list" allowBlank="1" showInputMessage="1" showErrorMessage="1" sqref="E22" xr:uid="{216D1110-9FBA-AF43-9BB4-3757BC078400}">
      <formula1>$U$43:$U$44</formula1>
    </dataValidation>
    <dataValidation type="list" allowBlank="1" showInputMessage="1" showErrorMessage="1" sqref="D12:F12" xr:uid="{D1688625-AFE4-AB4E-B3BA-1A74E7BBEFA4}">
      <formula1>$Q$35:$Q$42</formula1>
    </dataValidation>
    <dataValidation type="list" allowBlank="1" showInputMessage="1" showErrorMessage="1" sqref="E18" xr:uid="{6BE81D93-96C9-954E-AEC7-9FE402896DEE}">
      <formula1>$U$35:$U$36</formula1>
    </dataValidation>
  </dataValidations>
  <pageMargins left="0.7" right="0.7" top="0.75" bottom="0.75" header="0.3" footer="0.3"/>
  <pageSetup orientation="portrait" horizontalDpi="0" verticalDpi="0"/>
  <headerFooter>
    <oddHeader>&amp;R&amp;"Calibri"&amp;10&amp;KFF0000 Información pública&amp;1#_x000D_</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70BC8-BD35-2741-8E2E-D945A839EA6D}">
  <dimension ref="B1:N59"/>
  <sheetViews>
    <sheetView zoomScale="130" zoomScaleNormal="130" workbookViewId="0">
      <selection activeCell="D19" sqref="D19"/>
    </sheetView>
  </sheetViews>
  <sheetFormatPr baseColWidth="10" defaultColWidth="10.6640625" defaultRowHeight="10.199999999999999"/>
  <cols>
    <col min="1" max="1" width="10.6640625" style="60"/>
    <col min="2" max="2" width="28.6640625" style="60" customWidth="1"/>
    <col min="3" max="3" width="2" style="61" customWidth="1"/>
    <col min="4" max="11" width="13.6640625" style="60" customWidth="1"/>
    <col min="12" max="16384" width="10.6640625" style="60"/>
  </cols>
  <sheetData>
    <row r="1" spans="2:14" ht="16.2" customHeight="1">
      <c r="B1" s="7"/>
      <c r="C1" s="8"/>
      <c r="D1" s="8"/>
      <c r="E1" s="8"/>
      <c r="F1" s="8"/>
      <c r="G1" s="8"/>
      <c r="H1" s="8"/>
      <c r="I1" s="8"/>
      <c r="J1" s="131"/>
      <c r="K1" s="131"/>
    </row>
    <row r="2" spans="2:14" ht="20.100000000000001" customHeight="1">
      <c r="B2" s="1" t="s">
        <v>0</v>
      </c>
      <c r="C2" s="2"/>
      <c r="D2" s="8"/>
      <c r="E2" s="8"/>
      <c r="F2" s="8"/>
      <c r="G2" s="8"/>
      <c r="H2" s="8"/>
      <c r="I2" s="8"/>
      <c r="J2" s="131"/>
      <c r="K2" s="131"/>
    </row>
    <row r="3" spans="2:14" ht="16.2" customHeight="1">
      <c r="B3" s="3" t="s">
        <v>1</v>
      </c>
      <c r="C3" s="2"/>
      <c r="D3" s="8"/>
      <c r="E3" s="8"/>
      <c r="F3" s="8"/>
      <c r="G3" s="8"/>
      <c r="H3" s="8"/>
      <c r="I3" s="167" t="s">
        <v>49</v>
      </c>
      <c r="J3" s="167"/>
      <c r="K3" s="167"/>
    </row>
    <row r="4" spans="2:14" ht="16.2" customHeight="1">
      <c r="B4" s="3"/>
      <c r="C4" s="2"/>
      <c r="D4" s="8"/>
      <c r="E4" s="8"/>
      <c r="F4" s="8"/>
      <c r="G4" s="8"/>
      <c r="H4" s="8"/>
      <c r="I4" s="167"/>
      <c r="J4" s="167"/>
      <c r="K4" s="167"/>
    </row>
    <row r="5" spans="2:14" ht="20.399999999999999">
      <c r="B5" s="4"/>
      <c r="C5" s="2"/>
      <c r="D5" s="8"/>
      <c r="E5" s="8"/>
      <c r="F5" s="8"/>
      <c r="G5" s="30"/>
      <c r="H5" s="30"/>
      <c r="I5" s="167"/>
      <c r="J5" s="167"/>
      <c r="K5" s="167"/>
    </row>
    <row r="6" spans="2:14" ht="20.399999999999999">
      <c r="B6" s="5"/>
      <c r="C6" s="9"/>
      <c r="D6" s="8"/>
      <c r="E6" s="8"/>
      <c r="F6" s="8"/>
      <c r="G6" s="30"/>
      <c r="H6" s="30"/>
      <c r="I6" s="30"/>
      <c r="J6" s="30"/>
      <c r="K6" s="30"/>
    </row>
    <row r="7" spans="2:14" ht="20.399999999999999">
      <c r="B7" s="5"/>
      <c r="C7" s="9"/>
      <c r="D7" s="8"/>
      <c r="E7" s="8"/>
      <c r="F7" s="8"/>
      <c r="G7" s="30"/>
      <c r="H7" s="30"/>
      <c r="I7" s="30"/>
      <c r="J7" s="30"/>
      <c r="K7" s="30"/>
    </row>
    <row r="8" spans="2:14" ht="21">
      <c r="B8" s="149" t="s">
        <v>50</v>
      </c>
      <c r="C8" s="149"/>
      <c r="D8" s="149"/>
      <c r="E8" s="149"/>
      <c r="F8" s="149"/>
      <c r="G8" s="149"/>
      <c r="H8" s="149"/>
      <c r="I8" s="149"/>
      <c r="J8" s="149"/>
      <c r="K8" s="149"/>
    </row>
    <row r="10" spans="2:14" s="71" customFormat="1" ht="16.2" customHeight="1">
      <c r="B10" s="70" t="s">
        <v>51</v>
      </c>
      <c r="D10" s="72">
        <v>1</v>
      </c>
      <c r="E10" s="72">
        <v>2</v>
      </c>
      <c r="F10" s="72">
        <v>3</v>
      </c>
      <c r="G10" s="72">
        <v>4</v>
      </c>
      <c r="H10" s="72">
        <v>5</v>
      </c>
      <c r="I10" s="72">
        <v>6</v>
      </c>
      <c r="J10" s="72">
        <v>7</v>
      </c>
      <c r="K10" s="72">
        <v>8</v>
      </c>
    </row>
    <row r="11" spans="2:14" s="71" customFormat="1" ht="12">
      <c r="B11" s="70" t="s">
        <v>52</v>
      </c>
      <c r="D11" s="73" t="s">
        <v>53</v>
      </c>
      <c r="E11" s="73" t="s">
        <v>39</v>
      </c>
      <c r="F11" s="73" t="s">
        <v>41</v>
      </c>
      <c r="G11" s="73" t="s">
        <v>42</v>
      </c>
      <c r="H11" s="73" t="s">
        <v>43</v>
      </c>
      <c r="I11" s="73" t="s">
        <v>44</v>
      </c>
      <c r="J11" s="73" t="s">
        <v>45</v>
      </c>
      <c r="K11" s="73" t="s">
        <v>47</v>
      </c>
    </row>
    <row r="12" spans="2:14" s="71" customFormat="1" ht="11.4">
      <c r="B12" s="74"/>
    </row>
    <row r="13" spans="2:14" s="71" customFormat="1" ht="12" customHeight="1">
      <c r="B13" s="75" t="s">
        <v>54</v>
      </c>
      <c r="C13" s="76"/>
      <c r="D13" s="77">
        <v>2022</v>
      </c>
      <c r="E13" s="77">
        <v>2022</v>
      </c>
      <c r="F13" s="77">
        <v>2022</v>
      </c>
      <c r="G13" s="77">
        <v>2022</v>
      </c>
      <c r="H13" s="77">
        <v>2022</v>
      </c>
      <c r="I13" s="77">
        <v>2022</v>
      </c>
      <c r="J13" s="77">
        <v>2022</v>
      </c>
      <c r="K13" s="77">
        <v>2022</v>
      </c>
      <c r="M13" s="167" t="s">
        <v>55</v>
      </c>
      <c r="N13" s="167"/>
    </row>
    <row r="14" spans="2:14" s="71" customFormat="1" ht="12">
      <c r="B14" s="78" t="s">
        <v>30</v>
      </c>
      <c r="C14" s="76"/>
      <c r="D14" s="79">
        <v>500000</v>
      </c>
      <c r="E14" s="79">
        <v>500000</v>
      </c>
      <c r="F14" s="79">
        <v>500000</v>
      </c>
      <c r="G14" s="79">
        <v>500000</v>
      </c>
      <c r="H14" s="79">
        <v>500000</v>
      </c>
      <c r="I14" s="79">
        <v>500000</v>
      </c>
      <c r="J14" s="79">
        <v>500000</v>
      </c>
      <c r="K14" s="79">
        <v>500000</v>
      </c>
      <c r="L14" s="80"/>
      <c r="M14" s="167"/>
      <c r="N14" s="167"/>
    </row>
    <row r="15" spans="2:14" s="71" customFormat="1" ht="12">
      <c r="B15" s="78" t="s">
        <v>33</v>
      </c>
      <c r="C15" s="76"/>
      <c r="D15" s="79">
        <v>1000000</v>
      </c>
      <c r="E15" s="79">
        <v>1000000</v>
      </c>
      <c r="F15" s="79">
        <v>1000000</v>
      </c>
      <c r="G15" s="79">
        <v>1000000</v>
      </c>
      <c r="H15" s="79">
        <v>1000000</v>
      </c>
      <c r="I15" s="79">
        <v>1000000</v>
      </c>
      <c r="J15" s="79">
        <v>1000000</v>
      </c>
      <c r="K15" s="79">
        <v>1000000</v>
      </c>
      <c r="M15" s="167"/>
      <c r="N15" s="167"/>
    </row>
    <row r="16" spans="2:14" s="71" customFormat="1" ht="12">
      <c r="B16" s="78" t="s">
        <v>35</v>
      </c>
      <c r="C16" s="76"/>
      <c r="D16" s="79">
        <v>1500000</v>
      </c>
      <c r="E16" s="79">
        <v>1500000</v>
      </c>
      <c r="F16" s="79">
        <v>1500000</v>
      </c>
      <c r="G16" s="79">
        <v>1500000</v>
      </c>
      <c r="H16" s="79">
        <v>1500000</v>
      </c>
      <c r="I16" s="79">
        <v>1500000</v>
      </c>
      <c r="J16" s="79">
        <v>1500000</v>
      </c>
      <c r="K16" s="79">
        <v>1500000</v>
      </c>
      <c r="M16" s="167"/>
      <c r="N16" s="167"/>
    </row>
    <row r="17" spans="2:14" s="71" customFormat="1" ht="12">
      <c r="B17" s="78" t="s">
        <v>38</v>
      </c>
      <c r="C17" s="76"/>
      <c r="D17" s="79">
        <v>2000000</v>
      </c>
      <c r="E17" s="79">
        <v>2000000</v>
      </c>
      <c r="F17" s="79">
        <v>2000000</v>
      </c>
      <c r="G17" s="79">
        <v>2000000</v>
      </c>
      <c r="H17" s="79">
        <v>2000000</v>
      </c>
      <c r="I17" s="79">
        <v>2000000</v>
      </c>
      <c r="J17" s="79">
        <v>2000000</v>
      </c>
      <c r="K17" s="79">
        <v>2000000</v>
      </c>
      <c r="M17" s="167"/>
      <c r="N17" s="167"/>
    </row>
    <row r="18" spans="2:14" s="71" customFormat="1" ht="12">
      <c r="B18" s="81"/>
      <c r="D18" s="82"/>
      <c r="E18" s="82"/>
      <c r="F18" s="82"/>
      <c r="G18" s="82"/>
      <c r="H18" s="82"/>
      <c r="I18" s="82"/>
      <c r="J18" s="82"/>
      <c r="K18" s="82"/>
      <c r="M18" s="167"/>
      <c r="N18" s="167"/>
    </row>
    <row r="19" spans="2:14" s="71" customFormat="1" ht="12">
      <c r="B19" s="75" t="s">
        <v>56</v>
      </c>
      <c r="C19" s="76"/>
      <c r="D19" s="77">
        <v>2022</v>
      </c>
      <c r="E19" s="77">
        <v>2022</v>
      </c>
      <c r="F19" s="77">
        <v>2022</v>
      </c>
      <c r="G19" s="77">
        <v>2022</v>
      </c>
      <c r="H19" s="77">
        <v>2022</v>
      </c>
      <c r="I19" s="77">
        <v>2022</v>
      </c>
      <c r="J19" s="77">
        <v>2022</v>
      </c>
      <c r="K19" s="77">
        <v>2022</v>
      </c>
      <c r="M19" s="167"/>
      <c r="N19" s="167"/>
    </row>
    <row r="20" spans="2:14" s="71" customFormat="1" ht="12">
      <c r="B20" s="78" t="s">
        <v>30</v>
      </c>
      <c r="C20" s="76"/>
      <c r="D20" s="79">
        <f>IF(D$19=2022,D14,IF(VLOOKUP(D$19-1,Otros!$B$20:$E$23,3,FALSE)="-","Actualizar IPP",D14*(1+(VLOOKUP((D$19-1),Otros!$B$20:$E$23,4,FALSE)))))</f>
        <v>500000</v>
      </c>
      <c r="E20" s="79">
        <f>IF(E$19=2022,E14,IF(VLOOKUP(E$19-1,Otros!$B$20:$E$23,3,FALSE)="-","Actualizar IPP",E14*(1+(VLOOKUP((E$19-1),Otros!$B$20:$E$23,4,FALSE)))))</f>
        <v>500000</v>
      </c>
      <c r="F20" s="79">
        <f>IF(F$19=2022,F14,IF(VLOOKUP(F$19-1,Otros!$B$20:$E$23,3,FALSE)="-","Actualizar IPP",F14*(1+(VLOOKUP((F$19-1),Otros!$B$20:$E$23,4,FALSE)))))</f>
        <v>500000</v>
      </c>
      <c r="G20" s="79">
        <f>IF(G$19=2022,G14,IF(VLOOKUP(G$19-1,Otros!$B$20:$E$23,3,FALSE)="-","Actualizar IPP",G14*(1+(VLOOKUP((G$19-1),Otros!$B$20:$E$23,4,FALSE)))))</f>
        <v>500000</v>
      </c>
      <c r="H20" s="79">
        <f>IF(H$19=2022,H14,IF(VLOOKUP(H$19-1,Otros!$B$20:$E$23,3,FALSE)="-","Actualizar IPP",H14*(1+(VLOOKUP((H$19-1),Otros!$B$20:$E$23,4,FALSE)))))</f>
        <v>500000</v>
      </c>
      <c r="I20" s="79">
        <f>IF(I$19=2022,I14,IF(VLOOKUP(I$19-1,Otros!$B$20:$E$23,3,FALSE)="-","Actualizar IPP",I14*(1+(VLOOKUP((I$19-1),Otros!$B$20:$E$23,4,FALSE)))))</f>
        <v>500000</v>
      </c>
      <c r="J20" s="79">
        <f>IF(J$19=2022,J14,IF(VLOOKUP(J$19-1,Otros!$B$20:$E$23,3,FALSE)="-","Actualizar IPP",J14*(1+(VLOOKUP((J$19-1),Otros!$B$20:$E$23,4,FALSE)))))</f>
        <v>500000</v>
      </c>
      <c r="K20" s="79">
        <f>IF(K$19=2022,K14,IF(VLOOKUP(K$19-1,Otros!$B$20:$E$23,3,FALSE)="-","Actualizar IPP",K14*(1+(VLOOKUP((K$19-1),Otros!$B$20:$E$23,4,FALSE)))))</f>
        <v>500000</v>
      </c>
      <c r="M20" s="167"/>
      <c r="N20" s="167"/>
    </row>
    <row r="21" spans="2:14" s="71" customFormat="1" ht="12">
      <c r="B21" s="78" t="s">
        <v>33</v>
      </c>
      <c r="C21" s="76"/>
      <c r="D21" s="79">
        <f>IF(D$19=2022,D15,IF(VLOOKUP(D$19-1,Otros!$B$20:$E$23,3,FALSE)="-","Actualizar IPP",D15*(1+(VLOOKUP((D$19-1),Otros!$B$20:$E$23,4,FALSE)))))</f>
        <v>1000000</v>
      </c>
      <c r="E21" s="79">
        <f>IF(E$19=2022,E15,IF(VLOOKUP(E$19-1,Otros!$B$20:$E$23,3,FALSE)="-","Actualizar IPP",E15*(1+(VLOOKUP((E$19-1),Otros!$B$20:$E$23,4,FALSE)))))</f>
        <v>1000000</v>
      </c>
      <c r="F21" s="79">
        <f>IF(F$19=2022,F15,IF(VLOOKUP(F$19-1,Otros!$B$20:$E$23,3,FALSE)="-","Actualizar IPP",F15*(1+(VLOOKUP((F$19-1),Otros!$B$20:$E$23,4,FALSE)))))</f>
        <v>1000000</v>
      </c>
      <c r="G21" s="79">
        <f>IF(G$19=2022,G15,IF(VLOOKUP(G$19-1,Otros!$B$20:$E$23,3,FALSE)="-","Actualizar IPP",G15*(1+(VLOOKUP((G$19-1),Otros!$B$20:$E$23,4,FALSE)))))</f>
        <v>1000000</v>
      </c>
      <c r="H21" s="79">
        <f>IF(H$19=2022,H15,IF(VLOOKUP(H$19-1,Otros!$B$20:$E$23,3,FALSE)="-","Actualizar IPP",H15*(1+(VLOOKUP((H$19-1),Otros!$B$20:$E$23,4,FALSE)))))</f>
        <v>1000000</v>
      </c>
      <c r="I21" s="79">
        <f>IF(I$19=2022,I15,IF(VLOOKUP(I$19-1,Otros!$B$20:$E$23,3,FALSE)="-","Actualizar IPP",I15*(1+(VLOOKUP((I$19-1),Otros!$B$20:$E$23,4,FALSE)))))</f>
        <v>1000000</v>
      </c>
      <c r="J21" s="79">
        <f>IF(J$19=2022,J15,IF(VLOOKUP(J$19-1,Otros!$B$20:$E$23,3,FALSE)="-","Actualizar IPP",J15*(1+(VLOOKUP((J$19-1),Otros!$B$20:$E$23,4,FALSE)))))</f>
        <v>1000000</v>
      </c>
      <c r="K21" s="79">
        <f>IF(K$19=2022,K15,IF(VLOOKUP(K$19-1,Otros!$B$20:$E$23,3,FALSE)="-","Actualizar IPP",K15*(1+(VLOOKUP((K$19-1),Otros!$B$20:$E$23,4,FALSE)))))</f>
        <v>1000000</v>
      </c>
      <c r="M21" s="167"/>
      <c r="N21" s="167"/>
    </row>
    <row r="22" spans="2:14" s="71" customFormat="1" ht="12">
      <c r="B22" s="78" t="s">
        <v>35</v>
      </c>
      <c r="C22" s="76"/>
      <c r="D22" s="79">
        <f>IF(D$19=2022,D16,IF(VLOOKUP(D$19-1,Otros!$B$20:$E$23,3,FALSE)="-","Actualizar IPP",D16*(1+(VLOOKUP((D$19-1),Otros!$B$20:$E$23,4,FALSE)))))</f>
        <v>1500000</v>
      </c>
      <c r="E22" s="79">
        <f>IF(E$19=2022,E16,IF(VLOOKUP(E$19-1,Otros!$B$20:$E$23,3,FALSE)="-","Actualizar IPP",E16*(1+(VLOOKUP((E$19-1),Otros!$B$20:$E$23,4,FALSE)))))</f>
        <v>1500000</v>
      </c>
      <c r="F22" s="79">
        <f>IF(F$19=2022,F16,IF(VLOOKUP(F$19-1,Otros!$B$20:$E$23,3,FALSE)="-","Actualizar IPP",F16*(1+(VLOOKUP((F$19-1),Otros!$B$20:$E$23,4,FALSE)))))</f>
        <v>1500000</v>
      </c>
      <c r="G22" s="79">
        <f>IF(G$19=2022,G16,IF(VLOOKUP(G$19-1,Otros!$B$20:$E$23,3,FALSE)="-","Actualizar IPP",G16*(1+(VLOOKUP((G$19-1),Otros!$B$20:$E$23,4,FALSE)))))</f>
        <v>1500000</v>
      </c>
      <c r="H22" s="79">
        <f>IF(H$19=2022,H16,IF(VLOOKUP(H$19-1,Otros!$B$20:$E$23,3,FALSE)="-","Actualizar IPP",H16*(1+(VLOOKUP((H$19-1),Otros!$B$20:$E$23,4,FALSE)))))</f>
        <v>1500000</v>
      </c>
      <c r="I22" s="79">
        <f>IF(I$19=2022,I16,IF(VLOOKUP(I$19-1,Otros!$B$20:$E$23,3,FALSE)="-","Actualizar IPP",I16*(1+(VLOOKUP((I$19-1),Otros!$B$20:$E$23,4,FALSE)))))</f>
        <v>1500000</v>
      </c>
      <c r="J22" s="79">
        <f>IF(J$19=2022,J16,IF(VLOOKUP(J$19-1,Otros!$B$20:$E$23,3,FALSE)="-","Actualizar IPP",J16*(1+(VLOOKUP((J$19-1),Otros!$B$20:$E$23,4,FALSE)))))</f>
        <v>1500000</v>
      </c>
      <c r="K22" s="79">
        <f>IF(K$19=2022,K16,IF(VLOOKUP(K$19-1,Otros!$B$20:$E$23,3,FALSE)="-","Actualizar IPP",K16*(1+(VLOOKUP((K$19-1),Otros!$B$20:$E$23,4,FALSE)))))</f>
        <v>1500000</v>
      </c>
      <c r="M22" s="167"/>
      <c r="N22" s="167"/>
    </row>
    <row r="23" spans="2:14" s="71" customFormat="1" ht="12">
      <c r="B23" s="78" t="s">
        <v>38</v>
      </c>
      <c r="C23" s="76"/>
      <c r="D23" s="79">
        <f>IF(D$19=2022,D17,IF(VLOOKUP(D$19-1,Otros!$B$20:$E$23,3,FALSE)="-","Actualizar IPP",D17*(1+(VLOOKUP((D$19-1),Otros!$B$20:$E$23,4,FALSE)))))</f>
        <v>2000000</v>
      </c>
      <c r="E23" s="79">
        <f>IF(E$19=2022,E17,IF(VLOOKUP(E$19-1,Otros!$B$20:$E$23,3,FALSE)="-","Actualizar IPP",E17*(1+(VLOOKUP((E$19-1),Otros!$B$20:$E$23,4,FALSE)))))</f>
        <v>2000000</v>
      </c>
      <c r="F23" s="79">
        <f>IF(F$19=2022,F17,IF(VLOOKUP(F$19-1,Otros!$B$20:$E$23,3,FALSE)="-","Actualizar IPP",F17*(1+(VLOOKUP((F$19-1),Otros!$B$20:$E$23,4,FALSE)))))</f>
        <v>2000000</v>
      </c>
      <c r="G23" s="79">
        <f>IF(G$19=2022,G17,IF(VLOOKUP(G$19-1,Otros!$B$20:$E$23,3,FALSE)="-","Actualizar IPP",G17*(1+(VLOOKUP((G$19-1),Otros!$B$20:$E$23,4,FALSE)))))</f>
        <v>2000000</v>
      </c>
      <c r="H23" s="79">
        <f>IF(H$19=2022,H17,IF(VLOOKUP(H$19-1,Otros!$B$20:$E$23,3,FALSE)="-","Actualizar IPP",H17*(1+(VLOOKUP((H$19-1),Otros!$B$20:$E$23,4,FALSE)))))</f>
        <v>2000000</v>
      </c>
      <c r="I23" s="79">
        <f>IF(I$19=2022,I17,IF(VLOOKUP(I$19-1,Otros!$B$20:$E$23,3,FALSE)="-","Actualizar IPP",I17*(1+(VLOOKUP((I$19-1),Otros!$B$20:$E$23,4,FALSE)))))</f>
        <v>2000000</v>
      </c>
      <c r="J23" s="79">
        <f>IF(J$19=2022,J17,IF(VLOOKUP(J$19-1,Otros!$B$20:$E$23,3,FALSE)="-","Actualizar IPP",J17*(1+(VLOOKUP((J$19-1),Otros!$B$20:$E$23,4,FALSE)))))</f>
        <v>2000000</v>
      </c>
      <c r="K23" s="79">
        <f>IF(K$19=2022,K17,IF(VLOOKUP(K$19-1,Otros!$B$20:$E$23,3,FALSE)="-","Actualizar IPP",K17*(1+(VLOOKUP((K$19-1),Otros!$B$20:$E$23,4,FALSE)))))</f>
        <v>2000000</v>
      </c>
      <c r="M23" s="167"/>
      <c r="N23" s="167"/>
    </row>
    <row r="24" spans="2:14" s="71" customFormat="1" ht="11.4">
      <c r="B24" s="74"/>
    </row>
    <row r="25" spans="2:14" s="71" customFormat="1" ht="13.2" customHeight="1">
      <c r="B25" s="83" t="s">
        <v>57</v>
      </c>
      <c r="C25" s="84"/>
      <c r="D25" s="84"/>
      <c r="E25" s="84"/>
      <c r="F25" s="84"/>
      <c r="G25" s="84"/>
      <c r="H25" s="84"/>
      <c r="I25" s="84"/>
      <c r="J25" s="84"/>
      <c r="K25" s="84"/>
      <c r="M25" s="169" t="s">
        <v>58</v>
      </c>
      <c r="N25" s="169"/>
    </row>
    <row r="26" spans="2:14" s="71" customFormat="1" ht="42" customHeight="1">
      <c r="B26" s="85" t="s">
        <v>25</v>
      </c>
      <c r="C26" s="86"/>
      <c r="D26" s="87">
        <v>3.1E-2</v>
      </c>
      <c r="E26" s="87">
        <v>3.1E-2</v>
      </c>
      <c r="F26" s="87">
        <v>3.1E-2</v>
      </c>
      <c r="G26" s="87">
        <v>3.1E-2</v>
      </c>
      <c r="H26" s="87">
        <v>3.1E-2</v>
      </c>
      <c r="I26" s="87">
        <v>3.1E-2</v>
      </c>
      <c r="J26" s="87">
        <v>3.1E-2</v>
      </c>
      <c r="K26" s="87">
        <v>3.1E-2</v>
      </c>
      <c r="M26" s="169"/>
      <c r="N26" s="169"/>
    </row>
    <row r="27" spans="2:14" s="71" customFormat="1" ht="12">
      <c r="B27" s="88"/>
      <c r="C27" s="89"/>
      <c r="D27" s="90"/>
      <c r="E27" s="90"/>
      <c r="F27" s="90"/>
      <c r="G27" s="90"/>
      <c r="H27" s="90"/>
      <c r="I27" s="90"/>
      <c r="J27" s="90"/>
      <c r="K27" s="90"/>
    </row>
    <row r="28" spans="2:14" s="71" customFormat="1" ht="12">
      <c r="B28" s="91" t="s">
        <v>12</v>
      </c>
      <c r="C28" s="92"/>
      <c r="D28" s="92"/>
      <c r="E28" s="92"/>
      <c r="F28" s="92"/>
      <c r="G28" s="92"/>
      <c r="H28" s="92"/>
      <c r="I28" s="92"/>
      <c r="J28" s="92"/>
      <c r="K28" s="92"/>
      <c r="M28" s="169" t="s">
        <v>59</v>
      </c>
      <c r="N28" s="169"/>
    </row>
    <row r="29" spans="2:14" s="71" customFormat="1" ht="12">
      <c r="B29" s="93" t="s">
        <v>26</v>
      </c>
      <c r="C29" s="94"/>
      <c r="D29" s="95">
        <v>0.1</v>
      </c>
      <c r="E29" s="95">
        <v>0.1</v>
      </c>
      <c r="F29" s="95">
        <v>0.1</v>
      </c>
      <c r="G29" s="95">
        <v>0.1</v>
      </c>
      <c r="H29" s="95">
        <v>0.1</v>
      </c>
      <c r="I29" s="95">
        <v>0.1</v>
      </c>
      <c r="J29" s="95">
        <v>0.1</v>
      </c>
      <c r="K29" s="95">
        <v>0.1</v>
      </c>
      <c r="M29" s="169"/>
      <c r="N29" s="169"/>
    </row>
    <row r="30" spans="2:14" s="71" customFormat="1" ht="12">
      <c r="B30" s="93" t="s">
        <v>28</v>
      </c>
      <c r="C30" s="94"/>
      <c r="D30" s="95">
        <v>0.01</v>
      </c>
      <c r="E30" s="95">
        <v>0.01</v>
      </c>
      <c r="F30" s="95">
        <v>0.01</v>
      </c>
      <c r="G30" s="95">
        <v>0.01</v>
      </c>
      <c r="H30" s="95">
        <v>0.01</v>
      </c>
      <c r="I30" s="95">
        <v>0.01</v>
      </c>
      <c r="J30" s="95">
        <v>0.01</v>
      </c>
      <c r="K30" s="95">
        <v>0.01</v>
      </c>
      <c r="M30" s="169"/>
      <c r="N30" s="169"/>
    </row>
    <row r="31" spans="2:14" s="71" customFormat="1" ht="12">
      <c r="B31" s="93" t="s">
        <v>31</v>
      </c>
      <c r="C31" s="94"/>
      <c r="D31" s="95">
        <v>0.15</v>
      </c>
      <c r="E31" s="95">
        <v>0.15</v>
      </c>
      <c r="F31" s="95">
        <v>0.15</v>
      </c>
      <c r="G31" s="95">
        <v>0.15</v>
      </c>
      <c r="H31" s="95">
        <v>0.15</v>
      </c>
      <c r="I31" s="95">
        <v>0.15</v>
      </c>
      <c r="J31" s="95">
        <v>0.15</v>
      </c>
      <c r="K31" s="95">
        <v>0.15</v>
      </c>
      <c r="M31" s="169"/>
      <c r="N31" s="169"/>
    </row>
    <row r="32" spans="2:14" s="71" customFormat="1" ht="12">
      <c r="B32" s="93" t="s">
        <v>60</v>
      </c>
      <c r="C32" s="94"/>
      <c r="D32" s="95">
        <v>0.03</v>
      </c>
      <c r="E32" s="95">
        <v>0.03</v>
      </c>
      <c r="F32" s="95">
        <v>0.03</v>
      </c>
      <c r="G32" s="95">
        <v>0.03</v>
      </c>
      <c r="H32" s="95">
        <v>0.03</v>
      </c>
      <c r="I32" s="95">
        <v>0.03</v>
      </c>
      <c r="J32" s="95">
        <v>0.03</v>
      </c>
      <c r="K32" s="95">
        <v>0.03</v>
      </c>
      <c r="M32" s="169"/>
      <c r="N32" s="169"/>
    </row>
    <row r="33" spans="2:14" s="71" customFormat="1" ht="25.2" customHeight="1">
      <c r="B33" s="97" t="s">
        <v>36</v>
      </c>
      <c r="C33" s="98"/>
      <c r="D33" s="96">
        <v>0.28999999999999998</v>
      </c>
      <c r="E33" s="96">
        <v>0.28999999999999998</v>
      </c>
      <c r="F33" s="96">
        <v>0.28999999999999998</v>
      </c>
      <c r="G33" s="96">
        <v>0.28999999999999998</v>
      </c>
      <c r="H33" s="96">
        <v>0.28999999999999998</v>
      </c>
      <c r="I33" s="96">
        <v>0.28999999999999998</v>
      </c>
      <c r="J33" s="96">
        <v>0.28999999999999998</v>
      </c>
      <c r="K33" s="96">
        <v>0.28999999999999998</v>
      </c>
    </row>
    <row r="34" spans="2:14" s="71" customFormat="1" ht="12">
      <c r="B34" s="88"/>
      <c r="C34" s="89"/>
      <c r="D34" s="90"/>
      <c r="E34" s="90"/>
      <c r="F34" s="90"/>
      <c r="G34" s="90"/>
      <c r="H34" s="90"/>
      <c r="I34" s="90"/>
      <c r="J34" s="90"/>
      <c r="K34" s="90"/>
    </row>
    <row r="35" spans="2:14" s="71" customFormat="1" ht="12">
      <c r="B35" s="99"/>
      <c r="C35" s="100"/>
      <c r="D35" s="101"/>
      <c r="E35" s="101"/>
      <c r="F35" s="101"/>
      <c r="G35" s="101"/>
      <c r="H35" s="101"/>
      <c r="I35" s="101"/>
      <c r="J35" s="101"/>
      <c r="K35" s="101"/>
    </row>
    <row r="36" spans="2:14" s="71" customFormat="1" ht="12">
      <c r="C36" s="102"/>
      <c r="D36" s="102"/>
      <c r="E36" s="102"/>
      <c r="F36" s="102"/>
      <c r="G36" s="102"/>
      <c r="H36" s="102"/>
      <c r="I36" s="102"/>
      <c r="J36" s="102"/>
      <c r="K36" s="102"/>
    </row>
    <row r="37" spans="2:14" s="71" customFormat="1" ht="12">
      <c r="B37" s="103" t="s">
        <v>61</v>
      </c>
      <c r="C37" s="104"/>
      <c r="D37" s="105">
        <v>0.12</v>
      </c>
      <c r="E37" s="105">
        <v>0.12</v>
      </c>
      <c r="F37" s="105">
        <v>0.12</v>
      </c>
      <c r="G37" s="105">
        <v>0.12</v>
      </c>
      <c r="H37" s="105">
        <v>0.12</v>
      </c>
      <c r="I37" s="105">
        <v>0.12</v>
      </c>
      <c r="J37" s="105">
        <v>0.12</v>
      </c>
      <c r="K37" s="105">
        <v>0.12</v>
      </c>
      <c r="M37" s="168" t="s">
        <v>62</v>
      </c>
      <c r="N37" s="168"/>
    </row>
    <row r="38" spans="2:14" s="71" customFormat="1" ht="12">
      <c r="B38" s="99"/>
      <c r="C38" s="100"/>
      <c r="D38" s="101"/>
      <c r="E38" s="101"/>
      <c r="F38" s="101"/>
      <c r="G38" s="101"/>
      <c r="H38" s="101"/>
      <c r="I38" s="101"/>
      <c r="J38" s="101"/>
      <c r="K38" s="101"/>
      <c r="M38" s="132"/>
      <c r="N38" s="132"/>
    </row>
    <row r="39" spans="2:14" s="71" customFormat="1" ht="12">
      <c r="B39" s="103" t="s">
        <v>63</v>
      </c>
      <c r="C39" s="106"/>
      <c r="D39" s="107">
        <v>0.35</v>
      </c>
      <c r="E39" s="107">
        <v>0.35</v>
      </c>
      <c r="F39" s="107">
        <v>0.35</v>
      </c>
      <c r="G39" s="107">
        <v>0.35</v>
      </c>
      <c r="H39" s="107">
        <v>0.35</v>
      </c>
      <c r="I39" s="107">
        <v>0.35</v>
      </c>
      <c r="J39" s="107">
        <v>0.35</v>
      </c>
      <c r="K39" s="107">
        <v>0.35</v>
      </c>
      <c r="M39" s="168" t="s">
        <v>64</v>
      </c>
      <c r="N39" s="168"/>
    </row>
    <row r="40" spans="2:14" s="71" customFormat="1" ht="12">
      <c r="B40" s="99"/>
      <c r="C40" s="100"/>
      <c r="D40" s="101"/>
      <c r="E40" s="101"/>
      <c r="F40" s="101"/>
      <c r="G40" s="101"/>
      <c r="H40" s="101"/>
      <c r="I40" s="101"/>
      <c r="J40" s="101"/>
      <c r="K40" s="101"/>
      <c r="M40" s="132"/>
      <c r="N40" s="132"/>
    </row>
    <row r="41" spans="2:14" s="71" customFormat="1" ht="12">
      <c r="B41" s="103" t="s">
        <v>32</v>
      </c>
      <c r="C41" s="106"/>
      <c r="D41" s="108">
        <v>35</v>
      </c>
      <c r="E41" s="108">
        <v>35</v>
      </c>
      <c r="F41" s="108">
        <v>35</v>
      </c>
      <c r="G41" s="108">
        <v>35</v>
      </c>
      <c r="H41" s="108">
        <v>35</v>
      </c>
      <c r="I41" s="108">
        <v>35</v>
      </c>
      <c r="J41" s="108">
        <v>35</v>
      </c>
      <c r="K41" s="108">
        <v>35</v>
      </c>
      <c r="M41" s="168" t="s">
        <v>65</v>
      </c>
      <c r="N41" s="168"/>
    </row>
    <row r="42" spans="2:14" s="71" customFormat="1" ht="12">
      <c r="B42" s="99"/>
      <c r="C42" s="100"/>
      <c r="D42" s="101"/>
      <c r="E42" s="101"/>
      <c r="F42" s="101"/>
      <c r="G42" s="101"/>
      <c r="H42" s="101"/>
      <c r="I42" s="101"/>
      <c r="J42" s="101"/>
      <c r="K42" s="101"/>
    </row>
    <row r="43" spans="2:14" s="71" customFormat="1" ht="12">
      <c r="B43" s="109" t="s">
        <v>66</v>
      </c>
      <c r="C43" s="110"/>
      <c r="D43" s="111"/>
      <c r="E43" s="111"/>
      <c r="F43" s="111"/>
      <c r="G43" s="111"/>
      <c r="H43" s="111"/>
      <c r="I43" s="111"/>
      <c r="J43" s="111"/>
      <c r="K43" s="111"/>
      <c r="M43" s="144" t="s">
        <v>67</v>
      </c>
      <c r="N43" s="144"/>
    </row>
    <row r="44" spans="2:14" s="71" customFormat="1" ht="12">
      <c r="B44" s="78" t="s">
        <v>30</v>
      </c>
      <c r="C44" s="112"/>
      <c r="D44" s="113">
        <v>2</v>
      </c>
      <c r="E44" s="113">
        <v>2</v>
      </c>
      <c r="F44" s="113">
        <v>2</v>
      </c>
      <c r="G44" s="113">
        <v>2</v>
      </c>
      <c r="H44" s="113">
        <v>2</v>
      </c>
      <c r="I44" s="113">
        <v>2</v>
      </c>
      <c r="J44" s="113">
        <v>2</v>
      </c>
      <c r="K44" s="113">
        <v>2</v>
      </c>
      <c r="M44" s="144"/>
      <c r="N44" s="144"/>
    </row>
    <row r="45" spans="2:14" s="71" customFormat="1" ht="12">
      <c r="B45" s="78" t="s">
        <v>33</v>
      </c>
      <c r="C45" s="112"/>
      <c r="D45" s="113">
        <v>3</v>
      </c>
      <c r="E45" s="113">
        <v>3</v>
      </c>
      <c r="F45" s="113">
        <v>3</v>
      </c>
      <c r="G45" s="113">
        <v>3</v>
      </c>
      <c r="H45" s="113">
        <v>3</v>
      </c>
      <c r="I45" s="113">
        <v>3</v>
      </c>
      <c r="J45" s="113">
        <v>3</v>
      </c>
      <c r="K45" s="113">
        <v>3</v>
      </c>
      <c r="M45" s="144"/>
      <c r="N45" s="144"/>
    </row>
    <row r="46" spans="2:14" s="71" customFormat="1" ht="12">
      <c r="B46" s="78" t="s">
        <v>35</v>
      </c>
      <c r="C46" s="112"/>
      <c r="D46" s="113">
        <v>4</v>
      </c>
      <c r="E46" s="113">
        <v>4</v>
      </c>
      <c r="F46" s="113">
        <v>4</v>
      </c>
      <c r="G46" s="113">
        <v>4</v>
      </c>
      <c r="H46" s="113">
        <v>4</v>
      </c>
      <c r="I46" s="113">
        <v>4</v>
      </c>
      <c r="J46" s="113">
        <v>4</v>
      </c>
      <c r="K46" s="113">
        <v>4</v>
      </c>
      <c r="M46" s="144"/>
      <c r="N46" s="144"/>
    </row>
    <row r="47" spans="2:14" s="71" customFormat="1" ht="12">
      <c r="B47" s="78" t="s">
        <v>38</v>
      </c>
      <c r="C47" s="112"/>
      <c r="D47" s="113">
        <v>5</v>
      </c>
      <c r="E47" s="113">
        <v>5</v>
      </c>
      <c r="F47" s="113">
        <v>5</v>
      </c>
      <c r="G47" s="113">
        <v>5</v>
      </c>
      <c r="H47" s="113">
        <v>5</v>
      </c>
      <c r="I47" s="113">
        <v>5</v>
      </c>
      <c r="J47" s="113">
        <v>5</v>
      </c>
      <c r="K47" s="113">
        <v>5</v>
      </c>
      <c r="M47" s="144"/>
      <c r="N47" s="144"/>
    </row>
    <row r="48" spans="2:14" s="71" customFormat="1" ht="11.4">
      <c r="B48" s="114"/>
    </row>
    <row r="49" spans="2:11" s="71" customFormat="1" ht="77.099999999999994" customHeight="1">
      <c r="B49" s="116" t="s">
        <v>68</v>
      </c>
      <c r="C49" s="115"/>
      <c r="D49" s="115" t="s">
        <v>69</v>
      </c>
      <c r="E49" s="115" t="s">
        <v>69</v>
      </c>
      <c r="F49" s="115" t="s">
        <v>69</v>
      </c>
      <c r="G49" s="115" t="s">
        <v>69</v>
      </c>
      <c r="H49" s="115" t="s">
        <v>69</v>
      </c>
      <c r="I49" s="115" t="s">
        <v>69</v>
      </c>
      <c r="J49" s="115" t="s">
        <v>69</v>
      </c>
      <c r="K49" s="115" t="s">
        <v>69</v>
      </c>
    </row>
    <row r="52" spans="2:11">
      <c r="C52" s="60"/>
    </row>
    <row r="53" spans="2:11">
      <c r="C53" s="60"/>
    </row>
    <row r="54" spans="2:11">
      <c r="C54" s="60"/>
    </row>
    <row r="55" spans="2:11">
      <c r="C55" s="60"/>
    </row>
    <row r="56" spans="2:11">
      <c r="C56" s="60"/>
    </row>
    <row r="57" spans="2:11">
      <c r="C57" s="60"/>
    </row>
    <row r="58" spans="2:11">
      <c r="C58" s="60"/>
    </row>
    <row r="59" spans="2:11">
      <c r="C59" s="60"/>
    </row>
  </sheetData>
  <mergeCells count="9">
    <mergeCell ref="B8:K8"/>
    <mergeCell ref="I3:K5"/>
    <mergeCell ref="M39:N39"/>
    <mergeCell ref="M41:N41"/>
    <mergeCell ref="M43:N47"/>
    <mergeCell ref="M13:N23"/>
    <mergeCell ref="M25:N26"/>
    <mergeCell ref="M28:N32"/>
    <mergeCell ref="M37:N37"/>
  </mergeCells>
  <pageMargins left="0.7" right="0.7" top="0.75" bottom="0.75" header="0.3" footer="0.3"/>
  <pageSetup orientation="portrait" horizontalDpi="0" verticalDpi="0"/>
  <headerFooter>
    <oddHeader>&amp;R&amp;"Calibri"&amp;10&amp;KFF0000 Información pública&amp;1#_x000D_</oddHead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2211419-7291-4468-A5CD-9E0718C7C0C4}">
          <x14:formula1>
            <xm:f>Otros!$B$20:$B$23</xm:f>
          </x14:formula1>
          <xm:sqref>D19:K19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0069A-EB23-B447-B566-626AF4094E16}">
  <dimension ref="A1:CC160"/>
  <sheetViews>
    <sheetView workbookViewId="0">
      <selection activeCell="H3" sqref="H3"/>
    </sheetView>
  </sheetViews>
  <sheetFormatPr baseColWidth="10" defaultColWidth="11.44140625" defaultRowHeight="13.2"/>
  <cols>
    <col min="1" max="1" width="10.6640625" style="2"/>
    <col min="3" max="3" width="19" style="2" customWidth="1"/>
    <col min="4" max="4" width="10.6640625" style="2"/>
    <col min="5" max="5" width="0" style="2" hidden="1" customWidth="1"/>
    <col min="6" max="81" width="10.6640625" style="2"/>
  </cols>
  <sheetData>
    <row r="1" spans="2:11" ht="15">
      <c r="B1" s="7"/>
      <c r="C1" s="8"/>
      <c r="D1" s="8"/>
      <c r="E1" s="8"/>
      <c r="F1" s="8"/>
      <c r="G1" s="8"/>
      <c r="H1" s="8"/>
      <c r="I1" s="8"/>
      <c r="J1" s="145"/>
      <c r="K1" s="145"/>
    </row>
    <row r="2" spans="2:11" ht="21">
      <c r="B2" s="1" t="s">
        <v>0</v>
      </c>
      <c r="D2" s="8"/>
      <c r="E2" s="8"/>
      <c r="F2" s="8"/>
      <c r="G2" s="8"/>
      <c r="H2" s="8"/>
      <c r="I2" s="8"/>
      <c r="J2" s="145"/>
      <c r="K2" s="145"/>
    </row>
    <row r="3" spans="2:11" ht="15">
      <c r="B3" s="3" t="s">
        <v>1</v>
      </c>
      <c r="D3" s="8"/>
      <c r="E3" s="8"/>
      <c r="F3" s="8"/>
      <c r="G3" s="8"/>
      <c r="H3" s="8"/>
      <c r="I3" s="8"/>
      <c r="J3" s="145"/>
      <c r="K3" s="145"/>
    </row>
    <row r="4" spans="2:11" ht="15">
      <c r="B4" s="3"/>
      <c r="D4" s="8"/>
      <c r="E4" s="8"/>
      <c r="F4" s="8"/>
      <c r="G4" s="8"/>
      <c r="H4" s="8"/>
      <c r="I4" s="8"/>
      <c r="J4" s="145"/>
      <c r="K4" s="145"/>
    </row>
    <row r="5" spans="2:11" ht="20.399999999999999">
      <c r="B5" s="4"/>
      <c r="C5" s="4"/>
      <c r="D5" s="8"/>
      <c r="E5" s="8"/>
      <c r="F5" s="8"/>
      <c r="G5" s="30"/>
      <c r="H5" s="30"/>
      <c r="I5" s="30"/>
      <c r="J5" s="30"/>
      <c r="K5" s="30"/>
    </row>
    <row r="6" spans="2:11" ht="20.399999999999999">
      <c r="B6" s="5"/>
      <c r="C6" s="9"/>
      <c r="D6" s="8"/>
      <c r="E6" s="8"/>
      <c r="F6" s="8"/>
      <c r="G6" s="30"/>
      <c r="H6" s="30"/>
      <c r="I6" s="30"/>
      <c r="J6" s="30"/>
      <c r="K6" s="30"/>
    </row>
    <row r="7" spans="2:11" ht="20.399999999999999">
      <c r="B7" s="5"/>
      <c r="C7" s="9"/>
      <c r="D7" s="8"/>
      <c r="E7" s="8"/>
      <c r="F7" s="8"/>
      <c r="G7" s="30"/>
      <c r="H7" s="30"/>
      <c r="I7" s="30"/>
      <c r="J7" s="30"/>
      <c r="K7" s="30"/>
    </row>
    <row r="8" spans="2:11" ht="21">
      <c r="B8" s="149" t="s">
        <v>70</v>
      </c>
      <c r="C8" s="149"/>
      <c r="D8" s="149"/>
      <c r="E8" s="149"/>
      <c r="F8" s="149"/>
      <c r="G8" s="149"/>
      <c r="H8" s="149"/>
      <c r="I8" s="149"/>
      <c r="J8" s="149"/>
      <c r="K8" s="149"/>
    </row>
    <row r="9" spans="2:11" s="2" customFormat="1"/>
    <row r="10" spans="2:11" s="2" customFormat="1"/>
    <row r="11" spans="2:11" s="2" customFormat="1" ht="32.25" customHeight="1">
      <c r="B11" s="170" t="s">
        <v>89</v>
      </c>
      <c r="C11" s="170"/>
      <c r="D11" s="170"/>
      <c r="F11" s="142"/>
      <c r="G11" s="171" t="s">
        <v>71</v>
      </c>
      <c r="H11" s="171"/>
    </row>
    <row r="12" spans="2:11" s="2" customFormat="1" ht="13.8">
      <c r="B12" s="139">
        <v>2014</v>
      </c>
      <c r="C12" s="133">
        <v>6.3264221158958037E-2</v>
      </c>
      <c r="D12" s="134">
        <v>100</v>
      </c>
      <c r="G12" s="171"/>
      <c r="H12" s="171"/>
    </row>
    <row r="13" spans="2:11" s="2" customFormat="1" ht="13.95" customHeight="1">
      <c r="B13" s="139">
        <v>2015</v>
      </c>
      <c r="C13" s="133">
        <v>9.5699999999999938E-2</v>
      </c>
      <c r="D13" s="134">
        <v>109.57</v>
      </c>
      <c r="E13" s="136"/>
      <c r="G13" s="171"/>
      <c r="H13" s="171"/>
    </row>
    <row r="14" spans="2:11" s="2" customFormat="1" ht="13.8">
      <c r="B14" s="139">
        <v>2016</v>
      </c>
      <c r="C14" s="133">
        <v>1.6154056767363423E-2</v>
      </c>
      <c r="D14" s="134">
        <v>111.34</v>
      </c>
      <c r="E14" s="136"/>
      <c r="G14" s="171"/>
      <c r="H14" s="171"/>
    </row>
    <row r="15" spans="2:11" s="2" customFormat="1" ht="13.8">
      <c r="B15" s="139">
        <v>2017</v>
      </c>
      <c r="C15" s="133">
        <v>1.8591701095742708E-2</v>
      </c>
      <c r="D15" s="134">
        <v>113.41</v>
      </c>
      <c r="E15" s="136"/>
      <c r="G15" s="171"/>
      <c r="H15" s="171"/>
    </row>
    <row r="16" spans="2:11" s="2" customFormat="1" ht="13.8">
      <c r="B16" s="139">
        <v>2018</v>
      </c>
      <c r="C16" s="133">
        <v>3.0861476060312143E-2</v>
      </c>
      <c r="D16" s="134">
        <v>116.91</v>
      </c>
      <c r="E16" s="136"/>
      <c r="G16" s="171"/>
      <c r="H16" s="171"/>
    </row>
    <row r="17" spans="2:10" s="2" customFormat="1" ht="13.8">
      <c r="B17" s="139">
        <v>2019</v>
      </c>
      <c r="C17" s="133">
        <v>4.6617055854931172E-2</v>
      </c>
      <c r="D17" s="134">
        <v>122.358006</v>
      </c>
      <c r="E17" s="136"/>
      <c r="G17" s="171"/>
      <c r="H17" s="171"/>
    </row>
    <row r="18" spans="2:10" s="2" customFormat="1" ht="13.8">
      <c r="B18" s="139">
        <v>2020</v>
      </c>
      <c r="C18" s="133">
        <v>1.6508662961752175E-2</v>
      </c>
      <c r="D18" s="134">
        <v>124.38</v>
      </c>
      <c r="E18" s="136"/>
      <c r="G18" s="171"/>
      <c r="H18" s="171"/>
    </row>
    <row r="19" spans="2:10" s="2" customFormat="1" ht="13.8">
      <c r="B19" s="139">
        <v>2021</v>
      </c>
      <c r="C19" s="133">
        <v>0.18629000000000001</v>
      </c>
      <c r="D19" s="134">
        <v>147.55199399999998</v>
      </c>
      <c r="E19" s="137"/>
      <c r="F19" s="141"/>
      <c r="G19" s="171"/>
      <c r="H19" s="171"/>
    </row>
    <row r="20" spans="2:10" s="2" customFormat="1" ht="13.8">
      <c r="B20" s="139">
        <v>2022</v>
      </c>
      <c r="C20" s="133">
        <f>IF(D20="-","N/A",(D20/D19) -1)</f>
        <v>-1</v>
      </c>
      <c r="D20" s="138"/>
      <c r="E20" s="140">
        <f>+C20</f>
        <v>-1</v>
      </c>
      <c r="F20" s="141"/>
      <c r="G20" s="171"/>
      <c r="H20" s="171"/>
    </row>
    <row r="21" spans="2:10" s="2" customFormat="1" ht="13.8">
      <c r="B21" s="139">
        <v>2023</v>
      </c>
      <c r="C21" s="133" t="e">
        <f t="shared" ref="C21" si="0">IF(D21="-","N/A",(D21/D20) -1)</f>
        <v>#DIV/0!</v>
      </c>
      <c r="D21" s="138"/>
      <c r="E21" s="141" t="e">
        <f>+((1+C21)*(1+C20))-1</f>
        <v>#DIV/0!</v>
      </c>
      <c r="F21" s="141"/>
      <c r="G21" s="171"/>
      <c r="H21" s="171"/>
      <c r="J21" s="141"/>
    </row>
    <row r="22" spans="2:10" s="2" customFormat="1" ht="13.8">
      <c r="B22" s="139">
        <v>2024</v>
      </c>
      <c r="C22" s="133" t="e">
        <f>IF(D22="-","N/A",(D22/D21) -1)</f>
        <v>#DIV/0!</v>
      </c>
      <c r="D22" s="138"/>
      <c r="E22" s="141" t="e">
        <f>+((1+C22)*(1+C21)*(1+C20)-1)</f>
        <v>#DIV/0!</v>
      </c>
      <c r="G22" s="171"/>
      <c r="H22" s="171"/>
      <c r="J22" s="141"/>
    </row>
    <row r="23" spans="2:10" s="2" customFormat="1" ht="13.8">
      <c r="B23" s="139">
        <v>2025</v>
      </c>
      <c r="C23" s="133" t="e">
        <f>IF(D23="-","N/A",(D23/D22) -1)</f>
        <v>#DIV/0!</v>
      </c>
      <c r="D23" s="138"/>
      <c r="E23" s="141" t="e">
        <f>+((1+C23)*(1+C22)*(1+C21)*(1+C20))-1</f>
        <v>#DIV/0!</v>
      </c>
      <c r="G23" s="171"/>
      <c r="H23" s="171"/>
      <c r="J23" s="141"/>
    </row>
    <row r="24" spans="2:10" s="2" customFormat="1">
      <c r="J24" s="141"/>
    </row>
    <row r="25" spans="2:10" s="2" customFormat="1"/>
    <row r="26" spans="2:10" s="2" customFormat="1"/>
    <row r="27" spans="2:10" s="2" customFormat="1"/>
    <row r="28" spans="2:10" s="2" customFormat="1"/>
    <row r="29" spans="2:10" s="2" customFormat="1"/>
    <row r="30" spans="2:10" s="2" customFormat="1"/>
    <row r="31" spans="2:10" s="2" customFormat="1"/>
    <row r="32" spans="2:10"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sheetData>
  <mergeCells count="4">
    <mergeCell ref="J1:K4"/>
    <mergeCell ref="B8:K8"/>
    <mergeCell ref="B11:D11"/>
    <mergeCell ref="G11:H23"/>
  </mergeCells>
  <pageMargins left="0.7" right="0.7" top="0.75" bottom="0.75" header="0.3" footer="0.3"/>
  <headerFooter>
    <oddHeader>&amp;R&amp;"Calibri"&amp;10&amp;KFF0000 Información pública&amp;1#_x000D_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C473F-0DBF-9145-BA04-53567C4E30B5}">
  <dimension ref="B2:O33"/>
  <sheetViews>
    <sheetView zoomScale="83" zoomScaleNormal="83" workbookViewId="0">
      <selection activeCell="I24" sqref="I24"/>
    </sheetView>
  </sheetViews>
  <sheetFormatPr baseColWidth="10" defaultColWidth="10.6640625" defaultRowHeight="13.2"/>
  <cols>
    <col min="1" max="1" width="10.6640625" style="2"/>
    <col min="2" max="2" width="26.6640625" style="2" customWidth="1"/>
    <col min="3" max="3" width="14.6640625" style="2" customWidth="1"/>
    <col min="4" max="4" width="18.6640625" style="2" customWidth="1"/>
    <col min="5" max="5" width="16.6640625" style="2" bestFit="1" customWidth="1"/>
    <col min="6" max="6" width="14.44140625" style="2" customWidth="1"/>
    <col min="7" max="7" width="13.33203125" style="2" customWidth="1"/>
    <col min="8" max="8" width="15.6640625" style="2" customWidth="1"/>
    <col min="9" max="10" width="12.44140625" style="2" bestFit="1" customWidth="1"/>
    <col min="11" max="11" width="12.6640625" style="2" bestFit="1" customWidth="1"/>
    <col min="12" max="12" width="14" style="2" bestFit="1" customWidth="1"/>
    <col min="13" max="13" width="11.33203125" style="2" bestFit="1" customWidth="1"/>
    <col min="14" max="14" width="13.44140625" style="2" bestFit="1" customWidth="1"/>
    <col min="15" max="15" width="11.33203125" style="2" bestFit="1" customWidth="1"/>
    <col min="16" max="16" width="10.6640625" style="2"/>
    <col min="17" max="17" width="12.33203125" style="2" bestFit="1" customWidth="1"/>
    <col min="18" max="16384" width="10.6640625" style="2"/>
  </cols>
  <sheetData>
    <row r="2" spans="2:15" ht="21">
      <c r="B2" s="1" t="s">
        <v>0</v>
      </c>
      <c r="C2" s="1"/>
      <c r="H2" s="1" t="s">
        <v>72</v>
      </c>
    </row>
    <row r="3" spans="2:15" ht="21">
      <c r="B3" s="3" t="s">
        <v>1</v>
      </c>
      <c r="C3" s="3"/>
      <c r="H3" s="117" t="str">
        <f>+'Tablero de Control'!D12</f>
        <v>Escenario 1</v>
      </c>
    </row>
    <row r="4" spans="2:15" ht="13.8">
      <c r="B4" s="3"/>
      <c r="C4" s="3"/>
    </row>
    <row r="5" spans="2:15" ht="13.8">
      <c r="B5" s="4"/>
      <c r="C5" s="4"/>
    </row>
    <row r="6" spans="2:15" ht="13.8">
      <c r="B6" s="3"/>
      <c r="C6" s="3"/>
    </row>
    <row r="7" spans="2:15">
      <c r="B7" s="6"/>
      <c r="C7" s="6"/>
      <c r="D7" s="6"/>
      <c r="E7" s="6"/>
      <c r="F7" s="6"/>
      <c r="G7" s="6"/>
      <c r="H7" s="6"/>
    </row>
    <row r="8" spans="2:15" ht="22.8">
      <c r="B8" s="173" t="s">
        <v>73</v>
      </c>
      <c r="C8" s="174"/>
      <c r="D8" s="174"/>
      <c r="E8" s="174"/>
      <c r="F8" s="174"/>
      <c r="G8" s="174"/>
      <c r="H8" s="174"/>
      <c r="I8" s="174"/>
      <c r="J8" s="174"/>
      <c r="K8" s="174"/>
      <c r="L8" s="174"/>
      <c r="M8" s="174"/>
      <c r="N8" s="174"/>
      <c r="O8" s="174"/>
    </row>
    <row r="9" spans="2:15" ht="15">
      <c r="B9" s="7"/>
      <c r="C9" s="7"/>
      <c r="D9" s="8"/>
      <c r="E9" s="8"/>
      <c r="F9" s="8"/>
      <c r="G9" s="8"/>
      <c r="H9" s="8"/>
      <c r="I9" s="8"/>
      <c r="J9" s="8"/>
      <c r="K9" s="8"/>
      <c r="L9" s="7"/>
      <c r="M9" s="7"/>
      <c r="N9" s="7"/>
      <c r="O9" s="7"/>
    </row>
    <row r="10" spans="2:15" ht="15">
      <c r="B10" s="7"/>
      <c r="C10" s="7"/>
      <c r="D10" s="8"/>
      <c r="E10" s="8"/>
      <c r="F10" s="8"/>
      <c r="G10" s="8"/>
      <c r="H10" s="8"/>
      <c r="I10" s="8"/>
      <c r="J10" s="8"/>
      <c r="K10" s="8"/>
      <c r="L10" s="7"/>
      <c r="M10" s="7"/>
      <c r="N10" s="7"/>
      <c r="O10" s="7"/>
    </row>
    <row r="11" spans="2:15" ht="21">
      <c r="B11" s="13" t="s">
        <v>74</v>
      </c>
      <c r="C11" s="13"/>
      <c r="D11" s="8"/>
      <c r="E11" s="8"/>
      <c r="F11" s="8"/>
      <c r="G11" s="8"/>
      <c r="H11" s="8"/>
      <c r="I11" s="8"/>
      <c r="J11" s="8"/>
      <c r="K11" s="8"/>
      <c r="L11" s="7"/>
      <c r="M11" s="7"/>
      <c r="N11" s="7"/>
      <c r="O11" s="7"/>
    </row>
    <row r="12" spans="2:15" ht="15">
      <c r="B12" s="7"/>
      <c r="C12" s="7"/>
      <c r="D12" s="8"/>
      <c r="E12" s="8"/>
      <c r="F12" s="8"/>
      <c r="G12" s="8"/>
      <c r="H12" s="8"/>
      <c r="I12" s="8"/>
      <c r="J12" s="8"/>
      <c r="K12" s="8"/>
      <c r="L12" s="7"/>
      <c r="M12" s="7"/>
      <c r="N12" s="7"/>
      <c r="O12" s="7"/>
    </row>
    <row r="13" spans="2:15" ht="16.2" customHeight="1">
      <c r="B13" s="172" t="s">
        <v>75</v>
      </c>
      <c r="C13" s="7"/>
      <c r="D13" s="8"/>
      <c r="E13" s="8"/>
      <c r="F13" s="8"/>
      <c r="G13" s="8"/>
      <c r="H13" s="8"/>
      <c r="I13" s="8"/>
      <c r="J13" s="8"/>
      <c r="K13" s="8"/>
      <c r="L13" s="7"/>
      <c r="M13" s="7"/>
      <c r="N13" s="7"/>
      <c r="O13" s="7"/>
    </row>
    <row r="14" spans="2:15" ht="52.8">
      <c r="B14" s="172"/>
      <c r="C14" s="7"/>
      <c r="D14" s="64" t="s">
        <v>76</v>
      </c>
      <c r="E14" s="22" t="s">
        <v>77</v>
      </c>
      <c r="F14" s="22" t="s">
        <v>78</v>
      </c>
      <c r="G14" s="125" t="s">
        <v>79</v>
      </c>
      <c r="H14" s="128" t="s">
        <v>80</v>
      </c>
      <c r="I14" s="126" t="s">
        <v>81</v>
      </c>
      <c r="J14" s="130" t="s">
        <v>82</v>
      </c>
      <c r="K14" s="127" t="s">
        <v>83</v>
      </c>
      <c r="L14" s="129" t="s">
        <v>84</v>
      </c>
      <c r="M14" s="62" t="s">
        <v>85</v>
      </c>
      <c r="N14" s="62" t="s">
        <v>86</v>
      </c>
      <c r="O14" s="63" t="s">
        <v>87</v>
      </c>
    </row>
    <row r="15" spans="2:15" ht="17.399999999999999">
      <c r="B15" s="172"/>
      <c r="C15" s="16"/>
      <c r="D15" s="65" t="s">
        <v>30</v>
      </c>
      <c r="E15" s="124">
        <f>+IF('Tablero de Control'!$E$18='Tablero de Control'!$U$35,'Tablero de Control'!C31,'Tablero de Control'!D31)</f>
        <v>500000</v>
      </c>
      <c r="F15" s="66">
        <f>+E15/'Tablero de Control'!L34</f>
        <v>250000</v>
      </c>
      <c r="G15" s="66">
        <f>-PMT('Tablero de Control'!$L$29,'Tablero de Control'!$L$31,F15)</f>
        <v>30579.154832482596</v>
      </c>
      <c r="H15" s="66">
        <f>+F15/'Tablero de Control'!$L$31</f>
        <v>7142.8571428571431</v>
      </c>
      <c r="I15" s="67">
        <f>+F15*'Tablero de Control'!$F$31</f>
        <v>7750</v>
      </c>
      <c r="J15" s="67">
        <f>+IF('Tablero de Control'!W40=1,I15*'Tablero de Control'!$I$33,0)</f>
        <v>2247.5000000000005</v>
      </c>
      <c r="K15" s="66">
        <f>IF('Tablero de Control'!I33=0,0,IF('Tablero de Control'!$W$43=1,(G15-H15)/(1/'Tablero de Control'!$L$30-1),0))</f>
        <v>12619.544909798322</v>
      </c>
      <c r="L15" s="68">
        <f>+SUM(I15:K15)</f>
        <v>22617.044909798322</v>
      </c>
      <c r="M15" s="69">
        <f>+L15+G15</f>
        <v>53196.199742280922</v>
      </c>
      <c r="N15" s="135">
        <f>((M15*(1-(1+'Tablero de Control'!$L$29)^(-'Tablero de Control'!$L$31))/'Tablero de Control'!$L$29))</f>
        <v>434905.73916854511</v>
      </c>
      <c r="O15" s="135">
        <f>((N15*(((1+'Tablero de Control'!$L$29)^(1/12))-1))/(1-(1+(((1+'Tablero de Control'!$L$29)^(1/12))-1))^(-(12*'Tablero de Control'!$L$31))))</f>
        <v>4206.3977021768596</v>
      </c>
    </row>
    <row r="16" spans="2:15" ht="17.399999999999999">
      <c r="B16" s="172"/>
      <c r="C16" s="16"/>
      <c r="D16" s="65" t="s">
        <v>33</v>
      </c>
      <c r="E16" s="124">
        <f>+IF('Tablero de Control'!$E$18='Tablero de Control'!$U$35,'Tablero de Control'!C32,'Tablero de Control'!D32)</f>
        <v>1000000</v>
      </c>
      <c r="F16" s="66">
        <f>+E16/'Tablero de Control'!L35</f>
        <v>333333.33333333331</v>
      </c>
      <c r="G16" s="66">
        <f>-PMT('Tablero de Control'!$L$29,'Tablero de Control'!$L$31,F16)</f>
        <v>40772.206443310126</v>
      </c>
      <c r="H16" s="66">
        <f>+F16/'Tablero de Control'!$L$31</f>
        <v>9523.8095238095229</v>
      </c>
      <c r="I16" s="67">
        <f>+F16*'Tablero de Control'!$F$31</f>
        <v>10333.333333333332</v>
      </c>
      <c r="J16" s="67">
        <f>+IF('Tablero de Control'!W40=1,I16*'Tablero de Control'!$I$33,0)</f>
        <v>2996.6666666666665</v>
      </c>
      <c r="K16" s="66">
        <f>IF('Tablero de Control'!I33=0,0,IF('Tablero de Control'!$W$43=1,(G16-H16)/(1/'Tablero de Control'!$L$30-1),0))</f>
        <v>16826.059879731092</v>
      </c>
      <c r="L16" s="68">
        <f>+SUM(I16:K16)</f>
        <v>30156.059879731089</v>
      </c>
      <c r="M16" s="69">
        <f>+L16+G16</f>
        <v>70928.266323041214</v>
      </c>
      <c r="N16" s="135">
        <f>((M16*(1-(1+'Tablero de Control'!$L$29)^(-'Tablero de Control'!$L$31))/'Tablero de Control'!$L$29))</f>
        <v>579874.31889139337</v>
      </c>
      <c r="O16" s="135">
        <f>((N16*(((1+'Tablero de Control'!$L$29)^(1/12))-1))/(1-(1+(((1+'Tablero de Control'!$L$29)^(1/12))-1))^(-(12*'Tablero de Control'!$L$31))))</f>
        <v>5608.5302695691462</v>
      </c>
    </row>
    <row r="17" spans="2:15" ht="17.399999999999999">
      <c r="B17" s="172"/>
      <c r="C17" s="16"/>
      <c r="D17" s="65" t="s">
        <v>35</v>
      </c>
      <c r="E17" s="124">
        <f>+IF('Tablero de Control'!$E$18='Tablero de Control'!$U$35,'Tablero de Control'!C33,'Tablero de Control'!D33)</f>
        <v>1500000</v>
      </c>
      <c r="F17" s="66">
        <f>+E17/'Tablero de Control'!L36</f>
        <v>375000</v>
      </c>
      <c r="G17" s="66">
        <f>-PMT('Tablero de Control'!$L$29,'Tablero de Control'!$L$31,F17)</f>
        <v>45868.732248723893</v>
      </c>
      <c r="H17" s="66">
        <f>+F17/'Tablero de Control'!$L$31</f>
        <v>10714.285714285714</v>
      </c>
      <c r="I17" s="67">
        <f>+F17*'Tablero de Control'!$F$31</f>
        <v>11625</v>
      </c>
      <c r="J17" s="67">
        <f>+IF('Tablero de Control'!W40=1,I17*'Tablero de Control'!$I$33,0)</f>
        <v>3371.2500000000005</v>
      </c>
      <c r="K17" s="66">
        <f>IF('Tablero de Control'!I33=0,0,IF('Tablero de Control'!$W$43=1,(G17-H17)/(1/'Tablero de Control'!$L$30-1),0))</f>
        <v>18929.317364697479</v>
      </c>
      <c r="L17" s="68">
        <f>+SUM(I17:K17)</f>
        <v>33925.567364697476</v>
      </c>
      <c r="M17" s="69">
        <f>+L17+G17</f>
        <v>79794.299613421375</v>
      </c>
      <c r="N17" s="135">
        <f>((M17*(1-(1+'Tablero de Control'!$L$29)^(-'Tablero de Control'!$L$31))/'Tablero de Control'!$L$29))</f>
        <v>652358.60875281761</v>
      </c>
      <c r="O17" s="135">
        <f>((N17*(((1+'Tablero de Control'!$L$29)^(1/12))-1))/(1-(1+(((1+'Tablero de Control'!$L$29)^(1/12))-1))^(-(12*'Tablero de Control'!$L$31))))</f>
        <v>6309.5965532652899</v>
      </c>
    </row>
    <row r="18" spans="2:15" ht="17.399999999999999">
      <c r="B18" s="172"/>
      <c r="C18" s="16"/>
      <c r="D18" s="65" t="s">
        <v>38</v>
      </c>
      <c r="E18" s="124">
        <f>+IF('Tablero de Control'!$E$18='Tablero de Control'!$U$35,'Tablero de Control'!C34,'Tablero de Control'!D34)</f>
        <v>2000000</v>
      </c>
      <c r="F18" s="66">
        <f>+E18/'Tablero de Control'!L37</f>
        <v>400000</v>
      </c>
      <c r="G18" s="66">
        <f>-PMT('Tablero de Control'!$L$29,'Tablero de Control'!$L$31,F18)</f>
        <v>48926.647731972153</v>
      </c>
      <c r="H18" s="66">
        <f>+F18/'Tablero de Control'!$L$31</f>
        <v>11428.571428571429</v>
      </c>
      <c r="I18" s="67">
        <f>+F18*'Tablero de Control'!$F$31</f>
        <v>12400</v>
      </c>
      <c r="J18" s="67">
        <f>+IF('Tablero de Control'!W40=1,I18*'Tablero de Control'!$I$33,0)</f>
        <v>3596.0000000000005</v>
      </c>
      <c r="K18" s="66">
        <f>IF('Tablero de Control'!I33=0,0,IF('Tablero de Control'!$W$43=1,(G18-H18)/(1/'Tablero de Control'!$L$30-1),0))</f>
        <v>20191.271855677314</v>
      </c>
      <c r="L18" s="68">
        <f>+SUM(I18:K18)</f>
        <v>36187.271855677318</v>
      </c>
      <c r="M18" s="69">
        <f>+L18+G18</f>
        <v>85113.919587649463</v>
      </c>
      <c r="N18" s="135">
        <f>((M18*(1-(1+'Tablero de Control'!$L$29)^(-'Tablero de Control'!$L$31))/'Tablero de Control'!$L$29))</f>
        <v>695849.18266967218</v>
      </c>
      <c r="O18" s="135">
        <f>((N18*(((1+'Tablero de Control'!$L$29)^(1/12))-1))/(1-(1+(((1+'Tablero de Control'!$L$29)^(1/12))-1))^(-(12*'Tablero de Control'!$L$31))))</f>
        <v>6730.2363234829763</v>
      </c>
    </row>
    <row r="19" spans="2:15" ht="17.399999999999999">
      <c r="B19" s="172"/>
      <c r="C19" s="16"/>
      <c r="D19" s="118"/>
      <c r="E19" s="123"/>
      <c r="F19" s="119"/>
      <c r="G19" s="119"/>
      <c r="H19" s="119"/>
      <c r="I19" s="120"/>
      <c r="J19" s="120"/>
      <c r="K19" s="119"/>
      <c r="L19" s="121"/>
      <c r="M19" s="122"/>
      <c r="N19" s="122"/>
      <c r="O19" s="7"/>
    </row>
    <row r="20" spans="2:15" ht="17.399999999999999">
      <c r="B20" s="172"/>
      <c r="C20" s="16"/>
      <c r="D20" s="118"/>
      <c r="E20" s="123"/>
      <c r="F20" s="119"/>
      <c r="G20" s="119"/>
      <c r="H20" s="119"/>
      <c r="I20" s="120"/>
      <c r="J20" s="120"/>
      <c r="K20" s="119"/>
      <c r="L20" s="121"/>
      <c r="M20" s="122"/>
      <c r="N20" s="122"/>
      <c r="O20" s="7"/>
    </row>
    <row r="21" spans="2:15" ht="17.399999999999999">
      <c r="B21" s="172"/>
      <c r="C21" s="16"/>
      <c r="D21" s="118"/>
      <c r="E21" s="123"/>
      <c r="F21" s="119"/>
      <c r="G21" s="119"/>
      <c r="H21" s="119"/>
      <c r="I21" s="120"/>
      <c r="J21" s="120"/>
      <c r="K21" s="119"/>
      <c r="L21" s="121"/>
      <c r="M21" s="122"/>
      <c r="N21" s="122"/>
      <c r="O21" s="7"/>
    </row>
    <row r="22" spans="2:15" ht="17.399999999999999">
      <c r="B22" s="172"/>
      <c r="C22" s="16"/>
      <c r="D22" s="118"/>
      <c r="E22" s="123"/>
      <c r="F22" s="119"/>
      <c r="G22" s="119"/>
      <c r="H22" s="119"/>
      <c r="I22" s="120"/>
      <c r="J22" s="120"/>
      <c r="K22" s="119"/>
      <c r="L22" s="121"/>
      <c r="M22" s="122"/>
      <c r="N22" s="122"/>
      <c r="O22" s="7"/>
    </row>
    <row r="23" spans="2:15" ht="17.399999999999999">
      <c r="B23" s="172"/>
      <c r="C23" s="16"/>
      <c r="D23" s="118"/>
      <c r="E23" s="123"/>
      <c r="F23" s="119"/>
      <c r="G23" s="119"/>
      <c r="H23" s="119"/>
      <c r="I23" s="120"/>
      <c r="J23" s="120"/>
      <c r="K23" s="119"/>
      <c r="L23" s="121"/>
      <c r="M23" s="122"/>
      <c r="N23" s="122"/>
      <c r="O23" s="7"/>
    </row>
    <row r="24" spans="2:15" ht="17.399999999999999">
      <c r="B24" s="172"/>
      <c r="C24" s="16"/>
      <c r="D24" s="118"/>
      <c r="E24" s="123"/>
      <c r="F24" s="119"/>
      <c r="G24" s="119"/>
      <c r="H24" s="119"/>
      <c r="I24" s="120"/>
      <c r="J24" s="120"/>
      <c r="K24" s="119"/>
      <c r="L24" s="121"/>
      <c r="M24" s="122"/>
      <c r="N24" s="122"/>
      <c r="O24" s="7"/>
    </row>
    <row r="25" spans="2:15" ht="17.399999999999999">
      <c r="B25" s="172"/>
      <c r="C25" s="16"/>
      <c r="D25" s="118"/>
      <c r="E25" s="123"/>
      <c r="F25" s="119"/>
      <c r="G25" s="119"/>
      <c r="H25" s="119"/>
      <c r="I25" s="120"/>
      <c r="J25" s="120"/>
      <c r="K25" s="119"/>
      <c r="L25" s="121"/>
      <c r="M25" s="122"/>
      <c r="N25" s="122"/>
      <c r="O25" s="7"/>
    </row>
    <row r="26" spans="2:15" ht="17.399999999999999">
      <c r="B26" s="172"/>
      <c r="C26" s="16"/>
      <c r="D26" s="118"/>
      <c r="E26" s="123"/>
      <c r="F26" s="119"/>
      <c r="G26" s="119"/>
      <c r="H26" s="119"/>
      <c r="I26" s="120"/>
      <c r="J26" s="120"/>
      <c r="K26" s="119"/>
      <c r="L26" s="121"/>
      <c r="M26" s="122"/>
      <c r="N26" s="122"/>
      <c r="O26" s="7"/>
    </row>
    <row r="27" spans="2:15" ht="17.399999999999999">
      <c r="B27" s="172"/>
      <c r="C27" s="16"/>
      <c r="D27" s="118"/>
      <c r="E27" s="123"/>
      <c r="F27" s="119"/>
      <c r="G27" s="119"/>
      <c r="H27" s="119"/>
      <c r="I27" s="120"/>
      <c r="J27" s="120"/>
      <c r="K27" s="119"/>
      <c r="L27" s="121"/>
      <c r="M27" s="122"/>
      <c r="N27" s="122"/>
      <c r="O27" s="7"/>
    </row>
    <row r="28" spans="2:15" ht="17.399999999999999">
      <c r="B28" s="172"/>
      <c r="C28" s="16"/>
      <c r="D28" s="118"/>
      <c r="E28" s="123"/>
      <c r="F28" s="119"/>
      <c r="G28" s="119"/>
      <c r="H28" s="119"/>
      <c r="I28" s="120"/>
      <c r="J28" s="120"/>
      <c r="K28" s="119"/>
      <c r="L28" s="121"/>
      <c r="M28" s="122"/>
      <c r="N28" s="122"/>
      <c r="O28" s="7"/>
    </row>
    <row r="29" spans="2:15" ht="17.399999999999999">
      <c r="B29" s="172"/>
      <c r="C29" s="16"/>
      <c r="D29" s="118"/>
      <c r="E29" s="123"/>
      <c r="F29" s="119"/>
      <c r="G29" s="119"/>
      <c r="H29" s="119"/>
      <c r="I29" s="120"/>
      <c r="J29" s="120"/>
      <c r="K29" s="119"/>
      <c r="L29" s="121"/>
      <c r="M29" s="122"/>
      <c r="N29" s="122"/>
      <c r="O29" s="7"/>
    </row>
    <row r="30" spans="2:15" ht="21">
      <c r="B30" s="172"/>
      <c r="C30" s="16"/>
      <c r="D30" s="7"/>
      <c r="E30" s="17"/>
      <c r="F30" s="18"/>
      <c r="G30" s="18"/>
      <c r="H30" s="18"/>
      <c r="I30" s="19"/>
      <c r="J30" s="19"/>
      <c r="K30" s="18"/>
      <c r="L30" s="20"/>
      <c r="M30" s="21"/>
      <c r="N30" s="15"/>
      <c r="O30" s="7"/>
    </row>
    <row r="31" spans="2:15" ht="21">
      <c r="B31" s="172"/>
      <c r="C31" s="16"/>
      <c r="D31" s="7"/>
      <c r="E31" s="17"/>
      <c r="F31" s="18"/>
      <c r="G31" s="18"/>
      <c r="H31" s="18"/>
      <c r="I31" s="19"/>
      <c r="J31" s="19"/>
      <c r="K31" s="18"/>
      <c r="L31" s="20"/>
      <c r="M31" s="21"/>
      <c r="N31" s="15"/>
      <c r="O31" s="7"/>
    </row>
    <row r="32" spans="2:15" ht="21">
      <c r="B32" s="172"/>
      <c r="C32" s="16"/>
      <c r="D32" s="7"/>
      <c r="E32" s="17"/>
      <c r="F32" s="18"/>
      <c r="G32" s="18"/>
      <c r="H32" s="18"/>
      <c r="I32" s="19"/>
      <c r="J32" s="19"/>
      <c r="K32" s="18"/>
      <c r="L32" s="20"/>
      <c r="M32" s="21"/>
      <c r="N32" s="15"/>
      <c r="O32" s="7"/>
    </row>
    <row r="33" spans="2:15" ht="15">
      <c r="B33" s="7"/>
      <c r="C33" s="7"/>
      <c r="D33" s="8"/>
      <c r="E33" s="8"/>
      <c r="F33" s="8"/>
      <c r="G33" s="7"/>
      <c r="H33" s="7"/>
      <c r="I33" s="7"/>
      <c r="J33" s="7"/>
      <c r="K33" s="7"/>
      <c r="L33" s="7"/>
      <c r="M33" s="7"/>
      <c r="N33" s="7"/>
      <c r="O33" s="7"/>
    </row>
  </sheetData>
  <mergeCells count="2">
    <mergeCell ref="B13:B32"/>
    <mergeCell ref="B8:O8"/>
  </mergeCells>
  <pageMargins left="0.75" right="0.75" top="1" bottom="1" header="0" footer="0"/>
  <pageSetup orientation="portrait" horizontalDpi="0" verticalDpi="0"/>
  <headerFooter alignWithMargins="0">
    <oddHeader>&amp;R&amp;"Calibri"&amp;10&amp;KFF0000 Información pública&amp;1#_x000D_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ccde57e-7a60-4242-81c7-90ae4b2e49ba">
      <Terms xmlns="http://schemas.microsoft.com/office/infopath/2007/PartnerControls"/>
    </lcf76f155ced4ddcb4097134ff3c332f>
    <TaxCatchAll xmlns="f72c01b5-b245-40b3-991c-2542550e200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13BD9923D3EDE4CB35E348746CC1CB6" ma:contentTypeVersion="17" ma:contentTypeDescription="Crear nuevo documento." ma:contentTypeScope="" ma:versionID="a53ddaaa0e0033ebaca2fbacca074e01">
  <xsd:schema xmlns:xsd="http://www.w3.org/2001/XMLSchema" xmlns:xs="http://www.w3.org/2001/XMLSchema" xmlns:p="http://schemas.microsoft.com/office/2006/metadata/properties" xmlns:ns2="6ccde57e-7a60-4242-81c7-90ae4b2e49ba" xmlns:ns3="f72c01b5-b245-40b3-991c-2542550e2003" targetNamespace="http://schemas.microsoft.com/office/2006/metadata/properties" ma:root="true" ma:fieldsID="bd6be84c9de53105739aa0edf1d68423" ns2:_="" ns3:_="">
    <xsd:import namespace="6ccde57e-7a60-4242-81c7-90ae4b2e49ba"/>
    <xsd:import namespace="f72c01b5-b245-40b3-991c-2542550e20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SearchPropertie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de57e-7a60-4242-81c7-90ae4b2e4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a9140fb9-92a6-4db3-9538-baf718f7e9cb"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72c01b5-b245-40b3-991c-2542550e200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a91fd452-1191-4b95-b471-23fc7fd53dad}" ma:internalName="TaxCatchAll" ma:showField="CatchAllData" ma:web="f72c01b5-b245-40b3-991c-2542550e2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94EA04-7AFE-483C-8236-38AEAEBD058B}">
  <ds:schemaRefs>
    <ds:schemaRef ds:uri="http://schemas.microsoft.com/sharepoint/v3/contenttype/forms"/>
  </ds:schemaRefs>
</ds:datastoreItem>
</file>

<file path=customXml/itemProps2.xml><?xml version="1.0" encoding="utf-8"?>
<ds:datastoreItem xmlns:ds="http://schemas.openxmlformats.org/officeDocument/2006/customXml" ds:itemID="{AA263602-D372-4108-BE01-4AC43FB0763E}">
  <ds:schemaRefs>
    <ds:schemaRef ds:uri="http://schemas.microsoft.com/office/2006/metadata/properties"/>
    <ds:schemaRef ds:uri="http://schemas.microsoft.com/office/infopath/2007/PartnerControls"/>
    <ds:schemaRef ds:uri="6ccde57e-7a60-4242-81c7-90ae4b2e49ba"/>
    <ds:schemaRef ds:uri="f72c01b5-b245-40b3-991c-2542550e2003"/>
  </ds:schemaRefs>
</ds:datastoreItem>
</file>

<file path=customXml/itemProps3.xml><?xml version="1.0" encoding="utf-8"?>
<ds:datastoreItem xmlns:ds="http://schemas.openxmlformats.org/officeDocument/2006/customXml" ds:itemID="{A2BB05CF-1FEB-483C-B6F3-62EA48BE19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cde57e-7a60-4242-81c7-90ae4b2e49ba"/>
    <ds:schemaRef ds:uri="f72c01b5-b245-40b3-991c-2542550e2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Tablero de Control</vt:lpstr>
      <vt:lpstr>Parámetros</vt:lpstr>
      <vt:lpstr>Otros</vt:lpstr>
      <vt:lpstr>Cálculos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de Postes</dc:title>
  <dc:subject/>
  <dc:creator/>
  <cp:keywords/>
  <dc:description/>
  <cp:lastModifiedBy>Carlos Andrés Rueda Velasco</cp:lastModifiedBy>
  <cp:revision/>
  <dcterms:created xsi:type="dcterms:W3CDTF">2021-12-05T08:29:27Z</dcterms:created>
  <dcterms:modified xsi:type="dcterms:W3CDTF">2024-12-26T22:09:20Z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0x010100913BD9923D3EDE4CB35E348746CC1CB6</vt:lpwstr>
  </property>
  <property fmtid="{D5CDD505-2E9C-101B-9397-08002B2CF9AE}" pid="3" name="MediaServiceImageTags">
    <vt:lpwstr/>
  </property>
  <property fmtid="{D5CDD505-2E9C-101B-9397-08002B2CF9AE}" pid="4" name="MSIP_Label_7c9276b6-75f1-4620-a6a2-153244a3486e_Enabled">
    <vt:lpwstr>true</vt:lpwstr>
  </property>
  <property fmtid="{D5CDD505-2E9C-101B-9397-08002B2CF9AE}" pid="5" name="MSIP_Label_7c9276b6-75f1-4620-a6a2-153244a3486e_SetDate">
    <vt:lpwstr>2024-12-26T22:04:14Z</vt:lpwstr>
  </property>
  <property fmtid="{D5CDD505-2E9C-101B-9397-08002B2CF9AE}" pid="6" name="MSIP_Label_7c9276b6-75f1-4620-a6a2-153244a3486e_Method">
    <vt:lpwstr>Privileged</vt:lpwstr>
  </property>
  <property fmtid="{D5CDD505-2E9C-101B-9397-08002B2CF9AE}" pid="7" name="MSIP_Label_7c9276b6-75f1-4620-a6a2-153244a3486e_Name">
    <vt:lpwstr>Pru_Pública</vt:lpwstr>
  </property>
  <property fmtid="{D5CDD505-2E9C-101B-9397-08002B2CF9AE}" pid="8" name="MSIP_Label_7c9276b6-75f1-4620-a6a2-153244a3486e_SiteId">
    <vt:lpwstr>2cdab013-7b2d-4428-b384-326c870248c1</vt:lpwstr>
  </property>
  <property fmtid="{D5CDD505-2E9C-101B-9397-08002B2CF9AE}" pid="9" name="MSIP_Label_7c9276b6-75f1-4620-a6a2-153244a3486e_ActionId">
    <vt:lpwstr>d4e65e87-6d75-4998-9387-20d93e6e9caf</vt:lpwstr>
  </property>
  <property fmtid="{D5CDD505-2E9C-101B-9397-08002B2CF9AE}" pid="10" name="MSIP_Label_7c9276b6-75f1-4620-a6a2-153244a3486e_ContentBits">
    <vt:lpwstr>1</vt:lpwstr>
  </property>
</Properties>
</file>